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hlaska PP2014" sheetId="1" r:id="rId1"/>
  </sheets>
  <definedNames>
    <definedName name="_xlnm.Print_Area" localSheetId="0">'prihlaska PP2014'!$A$1:$AB$74</definedName>
    <definedName name="Excel_BuiltIn_Print_Area_1">'prihlaska PP2014'!$B$2:$V$63</definedName>
    <definedName name="Excel_BuiltIn_Print_Area_1_1">'prihlaska PP2014'!$A$1:$AB$44</definedName>
  </definedNames>
  <calcPr fullCalcOnLoad="1"/>
</workbook>
</file>

<file path=xl/sharedStrings.xml><?xml version="1.0" encoding="utf-8"?>
<sst xmlns="http://schemas.openxmlformats.org/spreadsheetml/2006/main" count="116" uniqueCount="92">
  <si>
    <t>Přihláška - Pohár Přátelství 2014, 3. - 5. 10. 2014 – Horní Bříza</t>
  </si>
  <si>
    <t>Jméno oddílu:</t>
  </si>
  <si>
    <t>Zkratka oddílu:</t>
  </si>
  <si>
    <t>PSČ:</t>
  </si>
  <si>
    <t>Kontaktní osoba, telefon, email:</t>
  </si>
  <si>
    <t>Poznámky a vzkazy organizátorům</t>
  </si>
  <si>
    <t xml:space="preserve">Pokyny pro platbu: </t>
  </si>
  <si>
    <t>Pokud nemáte čip zapište na místo čísla čipu „Z“ pro zápůjčku (20 Kč). U závodníka bez indexu pište rok narození. Dbejte na volbu správné kategorie. Jinou kategorii zvolte pouze v případě že startujete na jiné trati než je dána věkem. Nechcete-li startovat v jednom ze závodů, zvolte „Nestartuji“, případně nechte sloupec prázdný! Žlutě označené buňky se vyplní automaticky. List není zamknutý pro úpravy. Pro přihlášení družstev, použijte formulář v dolní části.</t>
  </si>
  <si>
    <t>Vyplněný formulář zašlete emailem na adresu pratelak@foxklub.cz. Pokud nebude příjem do tří dnů potvrzen, neváhejte nás kontaktovat !</t>
  </si>
  <si>
    <t xml:space="preserve">Jméno </t>
  </si>
  <si>
    <t>Příjmení</t>
  </si>
  <si>
    <t>Index (nebo rok nar.)</t>
  </si>
  <si>
    <t>SI čip</t>
  </si>
  <si>
    <t>Kategorie (Soutěžní trať)</t>
  </si>
  <si>
    <t>Součet</t>
  </si>
  <si>
    <t xml:space="preserve">    Ubytování A    buňka</t>
  </si>
  <si>
    <t>Ubytování B pokoje</t>
  </si>
  <si>
    <t>Ubytování C podlaha</t>
  </si>
  <si>
    <t>Strava</t>
  </si>
  <si>
    <t>Cena celkem</t>
  </si>
  <si>
    <t>číslo</t>
  </si>
  <si>
    <t>1. závod (so)</t>
  </si>
  <si>
    <t>2. závod (ne)</t>
  </si>
  <si>
    <t>Start + SI</t>
  </si>
  <si>
    <t>Pá-So</t>
  </si>
  <si>
    <t>So-Ne</t>
  </si>
  <si>
    <t>ubyt.</t>
  </si>
  <si>
    <t>Snídaně so</t>
  </si>
  <si>
    <t>Balíček</t>
  </si>
  <si>
    <t>Večeře so</t>
  </si>
  <si>
    <t>Snídaně ne</t>
  </si>
  <si>
    <t>Oběd ne</t>
  </si>
  <si>
    <t>stravování</t>
  </si>
  <si>
    <t>Zapsáno dne</t>
  </si>
  <si>
    <t>Půjčovné</t>
  </si>
  <si>
    <t>Počet</t>
  </si>
  <si>
    <t>Dětské</t>
  </si>
  <si>
    <t>Dospělé</t>
  </si>
  <si>
    <t>ř.</t>
  </si>
  <si>
    <t>Vzoranka</t>
  </si>
  <si>
    <t>Příkladová</t>
  </si>
  <si>
    <t>XYZ9803</t>
  </si>
  <si>
    <t>237451</t>
  </si>
  <si>
    <t>D14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</si>
  <si>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</si>
  <si>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</si>
  <si>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</si>
  <si>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</si>
  <si>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</si>
  <si>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</si>
  <si>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</si>
  <si>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</si>
  <si>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</si>
  <si>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</si>
  <si>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</si>
  <si>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</si>
  <si>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</si>
  <si>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</si>
  <si>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</si>
  <si>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</si>
  <si>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</si>
  <si>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</si>
  <si>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</si>
  <si>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</si>
  <si>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</si>
  <si>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</si>
  <si>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</si>
  <si>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</si>
  <si>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</si>
  <si>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</si>
  <si>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</si>
  <si>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</si>
  <si>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</si>
  <si>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</si>
  <si>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</si>
  <si>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Kontrolní součty:</t>
  </si>
  <si>
    <t>Celkem k úhradě:</t>
  </si>
  <si>
    <t>Přihláška do soutěže družstev o Putovní Pohár Přátelství</t>
  </si>
  <si>
    <t>Druž stvo</t>
  </si>
  <si>
    <r>
      <t xml:space="preserve">Družstvo se skládá ze tří závodníků, soutěžících za jeden oddíl. </t>
    </r>
    <r>
      <rPr>
        <sz val="13.95"/>
        <rFont val="Arial"/>
        <family val="2"/>
      </rPr>
      <t xml:space="preserve">Jeden člen družstva musí být z kategorie MD12 až MD14, druhý člen z </t>
    </r>
    <r>
      <rPr>
        <sz val="13.95"/>
        <rFont val="Arial"/>
        <family val="2"/>
      </rPr>
      <t xml:space="preserve">kategorie </t>
    </r>
    <r>
      <rPr>
        <sz val="13.95"/>
        <rFont val="Arial"/>
        <family val="2"/>
      </rPr>
      <t>MD16 až MD20 a třetí člen z kategorií M40 až M70 nebo D35 až D60. Do celkového hodnocení družstev se počítá umístění (součet všech pořadí za obě pásma)</t>
    </r>
    <r>
      <rPr>
        <sz val="13.95"/>
        <rFont val="Arial"/>
        <family val="2"/>
      </rPr>
      <t>. Je-</t>
    </r>
    <r>
      <rPr>
        <sz val="13.95"/>
        <rFont val="Arial"/>
        <family val="2"/>
      </rPr>
      <t>li některý člen družstva po limitu, nehodnocen nebo diskvalifikován (PL, N, D)</t>
    </r>
    <r>
      <rPr>
        <sz val="13.95"/>
        <rFont val="Arial"/>
        <family val="2"/>
      </rPr>
      <t xml:space="preserve">, </t>
    </r>
    <r>
      <rPr>
        <sz val="13.95"/>
        <rFont val="Arial"/>
        <family val="2"/>
      </rPr>
      <t xml:space="preserve">je do hodnocení družstva započítáno jako umístění, počet závodníků v nejvíce obsazené kategorii. Každý oddíl může přihlásit libovolný počet družstev. Oprava přihlášky družstva je možná nejpozději při prezentaci. </t>
    </r>
  </si>
  <si>
    <t>Jednotlivé ceny:</t>
  </si>
  <si>
    <t>Ubytování A – buňka</t>
  </si>
  <si>
    <t>Ubytování B – pokoje</t>
  </si>
  <si>
    <t>Ubytování C – podlaha</t>
  </si>
  <si>
    <t>Půjčovné čip</t>
  </si>
  <si>
    <t>Startovné MD12-MD14</t>
  </si>
  <si>
    <t>Startovné MD16-</t>
  </si>
  <si>
    <t>Snídaně-sobota</t>
  </si>
  <si>
    <t>Balíček-sobota</t>
  </si>
  <si>
    <t>Večeře-sobota</t>
  </si>
  <si>
    <t>Snídaně-neděle</t>
  </si>
  <si>
    <t>Oběd-neděle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</si>
</sst>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\ [$Kč-405];[RED]\-#,##0\ [$Kč-405]"/>
    <numFmt numFmtId="167" formatCode="#,##0\ [$Kč-405];\-#,##0\ [$Kč-405]"/>
    <numFmt numFmtId="168" formatCode="#,##0.00\ [$Kč-405];[RED]\-#,##0.00\ [$Kč-405]"/>
  </numFmts>
  <fonts count="16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2"/>
      <color indexed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3.95"/>
      <name val="Arial"/>
      <family val="2"/>
    </font>
    <font>
      <b/>
      <i/>
      <sz val="12"/>
      <name val="Arial"/>
      <family val="2"/>
    </font>
    <font>
      <b/>
      <sz val="12"/>
      <color indexed="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Border="1" applyAlignment="1">
      <alignment/>
    </xf>
    <xf numFmtId="164" fontId="2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 horizontal="left" vertical="center" indent="1"/>
      <protection/>
    </xf>
    <xf numFmtId="164" fontId="4" fillId="0" borderId="1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 horizontal="left" indent="1"/>
      <protection/>
    </xf>
    <xf numFmtId="164" fontId="2" fillId="0" borderId="3" xfId="0" applyFont="1" applyBorder="1" applyAlignment="1" applyProtection="1">
      <alignment horizontal="left"/>
      <protection locked="0"/>
    </xf>
    <xf numFmtId="164" fontId="2" fillId="0" borderId="4" xfId="0" applyFont="1" applyBorder="1" applyAlignment="1" applyProtection="1">
      <alignment horizontal="left"/>
      <protection locked="0"/>
    </xf>
    <xf numFmtId="164" fontId="2" fillId="0" borderId="5" xfId="0" applyFont="1" applyBorder="1" applyAlignment="1" applyProtection="1">
      <alignment horizontal="left"/>
      <protection locked="0"/>
    </xf>
    <xf numFmtId="164" fontId="4" fillId="0" borderId="6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 vertical="top"/>
      <protection/>
    </xf>
    <xf numFmtId="164" fontId="4" fillId="0" borderId="6" xfId="0" applyFont="1" applyBorder="1" applyAlignment="1" applyProtection="1">
      <alignment vertical="top" wrapText="1"/>
      <protection locked="0"/>
    </xf>
    <xf numFmtId="164" fontId="4" fillId="0" borderId="1" xfId="0" applyFont="1" applyBorder="1" applyAlignment="1" applyProtection="1">
      <alignment horizontal="right" vertical="top"/>
      <protection/>
    </xf>
    <xf numFmtId="164" fontId="4" fillId="0" borderId="6" xfId="0" applyFont="1" applyBorder="1" applyAlignment="1" applyProtection="1">
      <alignment horizontal="center" vertical="top" wrapText="1"/>
      <protection/>
    </xf>
    <xf numFmtId="164" fontId="5" fillId="0" borderId="7" xfId="0" applyFont="1" applyBorder="1" applyAlignment="1" applyProtection="1">
      <alignment horizontal="left" vertical="center" wrapText="1"/>
      <protection/>
    </xf>
    <xf numFmtId="164" fontId="6" fillId="0" borderId="7" xfId="0" applyFont="1" applyBorder="1" applyAlignment="1" applyProtection="1">
      <alignment horizontal="center"/>
      <protection/>
    </xf>
    <xf numFmtId="164" fontId="7" fillId="0" borderId="1" xfId="0" applyFont="1" applyFill="1" applyBorder="1" applyAlignment="1" applyProtection="1">
      <alignment horizontal="left" vertical="center"/>
      <protection/>
    </xf>
    <xf numFmtId="164" fontId="7" fillId="0" borderId="8" xfId="0" applyFont="1" applyFill="1" applyBorder="1" applyAlignment="1" applyProtection="1">
      <alignment horizontal="center" vertical="center" wrapText="1"/>
      <protection/>
    </xf>
    <xf numFmtId="164" fontId="7" fillId="3" borderId="9" xfId="0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 applyProtection="1">
      <alignment horizontal="center" wrapText="1"/>
      <protection/>
    </xf>
    <xf numFmtId="164" fontId="7" fillId="0" borderId="8" xfId="0" applyFont="1" applyFill="1" applyBorder="1" applyAlignment="1" applyProtection="1">
      <alignment horizontal="center" wrapText="1"/>
      <protection/>
    </xf>
    <xf numFmtId="164" fontId="7" fillId="0" borderId="10" xfId="0" applyFont="1" applyFill="1" applyBorder="1" applyAlignment="1" applyProtection="1">
      <alignment horizontal="center"/>
      <protection/>
    </xf>
    <xf numFmtId="164" fontId="7" fillId="0" borderId="1" xfId="0" applyFont="1" applyFill="1" applyBorder="1" applyAlignment="1" applyProtection="1">
      <alignment horizont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5" xfId="0" applyFont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7" fillId="0" borderId="12" xfId="0" applyFont="1" applyFill="1" applyBorder="1" applyAlignment="1" applyProtection="1">
      <alignment horizontal="center" vertical="center"/>
      <protection/>
    </xf>
    <xf numFmtId="164" fontId="7" fillId="0" borderId="12" xfId="0" applyFont="1" applyBorder="1" applyAlignment="1" applyProtection="1">
      <alignment horizontal="center" vertical="center"/>
      <protection/>
    </xf>
    <xf numFmtId="164" fontId="8" fillId="0" borderId="13" xfId="0" applyFont="1" applyBorder="1" applyAlignment="1" applyProtection="1">
      <alignment/>
      <protection/>
    </xf>
    <xf numFmtId="164" fontId="9" fillId="0" borderId="13" xfId="0" applyFont="1" applyFill="1" applyBorder="1" applyAlignment="1" applyProtection="1">
      <alignment horizontal="center"/>
      <protection hidden="1"/>
    </xf>
    <xf numFmtId="164" fontId="8" fillId="0" borderId="14" xfId="0" applyFont="1" applyBorder="1" applyAlignment="1">
      <alignment horizontal="center"/>
    </xf>
    <xf numFmtId="164" fontId="2" fillId="4" borderId="1" xfId="0" applyFont="1" applyFill="1" applyBorder="1" applyAlignment="1" applyProtection="1">
      <alignment/>
      <protection locked="0"/>
    </xf>
    <xf numFmtId="165" fontId="2" fillId="4" borderId="1" xfId="0" applyNumberFormat="1" applyFont="1" applyFill="1" applyBorder="1" applyAlignment="1" applyProtection="1">
      <alignment horizontal="center" indent="1"/>
      <protection locked="0"/>
    </xf>
    <xf numFmtId="164" fontId="2" fillId="4" borderId="1" xfId="0" applyFont="1" applyFill="1" applyBorder="1" applyAlignment="1" applyProtection="1">
      <alignment horizontal="center"/>
      <protection locked="0"/>
    </xf>
    <xf numFmtId="166" fontId="0" fillId="4" borderId="15" xfId="0" applyNumberFormat="1" applyFill="1" applyBorder="1" applyAlignment="1" applyProtection="1">
      <alignment/>
      <protection/>
    </xf>
    <xf numFmtId="167" fontId="0" fillId="4" borderId="16" xfId="0" applyNumberForma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 horizontal="center"/>
      <protection/>
    </xf>
    <xf numFmtId="167" fontId="0" fillId="4" borderId="17" xfId="0" applyNumberFormat="1" applyFill="1" applyBorder="1" applyAlignment="1" applyProtection="1">
      <alignment/>
      <protection/>
    </xf>
    <xf numFmtId="166" fontId="7" fillId="4" borderId="1" xfId="0" applyNumberFormat="1" applyFont="1" applyFill="1" applyBorder="1" applyAlignment="1" applyProtection="1">
      <alignment/>
      <protection/>
    </xf>
    <xf numFmtId="164" fontId="7" fillId="0" borderId="5" xfId="0" applyFont="1" applyFill="1" applyBorder="1" applyAlignment="1" applyProtection="1">
      <alignment/>
      <protection/>
    </xf>
    <xf numFmtId="164" fontId="2" fillId="4" borderId="13" xfId="0" applyFont="1" applyFill="1" applyBorder="1" applyAlignment="1" applyProtection="1">
      <alignment/>
      <protection/>
    </xf>
    <xf numFmtId="166" fontId="2" fillId="4" borderId="13" xfId="0" applyNumberFormat="1" applyFont="1" applyFill="1" applyBorder="1" applyAlignment="1" applyProtection="1">
      <alignment horizontal="center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/>
      <protection/>
    </xf>
    <xf numFmtId="164" fontId="0" fillId="5" borderId="14" xfId="0" applyFont="1" applyFill="1" applyBorder="1" applyAlignment="1">
      <alignment horizontal="center"/>
    </xf>
    <xf numFmtId="164" fontId="2" fillId="0" borderId="18" xfId="0" applyFont="1" applyFill="1" applyBorder="1" applyAlignment="1" applyProtection="1">
      <alignment/>
      <protection locked="0"/>
    </xf>
    <xf numFmtId="164" fontId="2" fillId="0" borderId="19" xfId="0" applyFont="1" applyFill="1" applyBorder="1" applyAlignment="1" applyProtection="1">
      <alignment/>
      <protection locked="0"/>
    </xf>
    <xf numFmtId="165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19" xfId="0" applyFont="1" applyFill="1" applyBorder="1" applyAlignment="1" applyProtection="1">
      <alignment horizontal="center"/>
      <protection locked="0"/>
    </xf>
    <xf numFmtId="164" fontId="2" fillId="0" borderId="20" xfId="0" applyFont="1" applyFill="1" applyBorder="1" applyAlignment="1" applyProtection="1">
      <alignment horizontal="center"/>
      <protection locked="0"/>
    </xf>
    <xf numFmtId="166" fontId="0" fillId="5" borderId="15" xfId="0" applyNumberFormat="1" applyFill="1" applyBorder="1" applyAlignment="1" applyProtection="1">
      <alignment/>
      <protection/>
    </xf>
    <xf numFmtId="164" fontId="2" fillId="0" borderId="18" xfId="0" applyFont="1" applyFill="1" applyBorder="1" applyAlignment="1" applyProtection="1">
      <alignment horizontal="center"/>
      <protection locked="0"/>
    </xf>
    <xf numFmtId="167" fontId="0" fillId="5" borderId="16" xfId="0" applyNumberFormat="1" applyFill="1" applyBorder="1" applyAlignment="1" applyProtection="1">
      <alignment/>
      <protection/>
    </xf>
    <xf numFmtId="167" fontId="0" fillId="5" borderId="17" xfId="0" applyNumberFormat="1" applyFill="1" applyBorder="1" applyAlignment="1" applyProtection="1">
      <alignment/>
      <protection/>
    </xf>
    <xf numFmtId="166" fontId="7" fillId="5" borderId="21" xfId="0" applyNumberFormat="1" applyFont="1" applyFill="1" applyBorder="1" applyAlignment="1" applyProtection="1">
      <alignment/>
      <protection/>
    </xf>
    <xf numFmtId="164" fontId="7" fillId="0" borderId="22" xfId="0" applyFont="1" applyFill="1" applyBorder="1" applyAlignment="1" applyProtection="1">
      <alignment/>
      <protection/>
    </xf>
    <xf numFmtId="164" fontId="2" fillId="0" borderId="13" xfId="0" applyFont="1" applyBorder="1" applyAlignment="1" applyProtection="1">
      <alignment horizontal="left" vertical="center"/>
      <protection/>
    </xf>
    <xf numFmtId="166" fontId="2" fillId="5" borderId="13" xfId="0" applyNumberFormat="1" applyFont="1" applyFill="1" applyBorder="1" applyAlignment="1" applyProtection="1">
      <alignment horizontal="center"/>
      <protection/>
    </xf>
    <xf numFmtId="164" fontId="4" fillId="5" borderId="13" xfId="0" applyNumberFormat="1" applyFont="1" applyFill="1" applyBorder="1" applyAlignment="1" applyProtection="1">
      <alignment horizontal="center" vertical="center"/>
      <protection/>
    </xf>
    <xf numFmtId="164" fontId="2" fillId="5" borderId="13" xfId="0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2" fillId="0" borderId="23" xfId="0" applyFont="1" applyFill="1" applyBorder="1" applyAlignment="1" applyProtection="1">
      <alignment/>
      <protection locked="0"/>
    </xf>
    <xf numFmtId="164" fontId="2" fillId="0" borderId="13" xfId="0" applyFont="1" applyFill="1" applyBorder="1" applyAlignment="1" applyProtection="1">
      <alignment/>
      <protection locked="0"/>
    </xf>
    <xf numFmtId="165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Font="1" applyFill="1" applyBorder="1" applyAlignment="1" applyProtection="1">
      <alignment horizontal="center"/>
      <protection locked="0"/>
    </xf>
    <xf numFmtId="164" fontId="2" fillId="0" borderId="24" xfId="0" applyFont="1" applyFill="1" applyBorder="1" applyAlignment="1" applyProtection="1">
      <alignment horizontal="center"/>
      <protection locked="0"/>
    </xf>
    <xf numFmtId="164" fontId="2" fillId="0" borderId="23" xfId="0" applyFont="1" applyFill="1" applyBorder="1" applyAlignment="1" applyProtection="1">
      <alignment horizontal="center"/>
      <protection locked="0"/>
    </xf>
    <xf numFmtId="166" fontId="7" fillId="5" borderId="25" xfId="0" applyNumberFormat="1" applyFont="1" applyFill="1" applyBorder="1" applyAlignment="1" applyProtection="1">
      <alignment/>
      <protection/>
    </xf>
    <xf numFmtId="164" fontId="2" fillId="0" borderId="13" xfId="0" applyFont="1" applyBorder="1" applyAlignment="1" applyProtection="1">
      <alignment/>
      <protection/>
    </xf>
    <xf numFmtId="164" fontId="2" fillId="0" borderId="23" xfId="0" applyFont="1" applyBorder="1" applyAlignment="1" applyProtection="1">
      <alignment/>
      <protection locked="0"/>
    </xf>
    <xf numFmtId="164" fontId="2" fillId="0" borderId="13" xfId="0" applyFont="1" applyBorder="1" applyAlignment="1" applyProtection="1">
      <alignment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164" fontId="2" fillId="0" borderId="26" xfId="0" applyFont="1" applyBorder="1" applyAlignment="1" applyProtection="1">
      <alignment/>
      <protection locked="0"/>
    </xf>
    <xf numFmtId="164" fontId="2" fillId="0" borderId="27" xfId="0" applyFont="1" applyBorder="1" applyAlignment="1" applyProtection="1">
      <alignment/>
      <protection locked="0"/>
    </xf>
    <xf numFmtId="164" fontId="2" fillId="0" borderId="27" xfId="0" applyFont="1" applyFill="1" applyBorder="1" applyAlignment="1" applyProtection="1">
      <alignment/>
      <protection locked="0"/>
    </xf>
    <xf numFmtId="165" fontId="2" fillId="0" borderId="27" xfId="0" applyNumberFormat="1" applyFont="1" applyBorder="1" applyAlignment="1" applyProtection="1">
      <alignment horizontal="center"/>
      <protection locked="0"/>
    </xf>
    <xf numFmtId="164" fontId="2" fillId="0" borderId="27" xfId="0" applyFont="1" applyFill="1" applyBorder="1" applyAlignment="1" applyProtection="1">
      <alignment horizontal="center"/>
      <protection locked="0"/>
    </xf>
    <xf numFmtId="164" fontId="2" fillId="0" borderId="28" xfId="0" applyFont="1" applyFill="1" applyBorder="1" applyAlignment="1" applyProtection="1">
      <alignment horizontal="center"/>
      <protection locked="0"/>
    </xf>
    <xf numFmtId="166" fontId="0" fillId="5" borderId="29" xfId="0" applyNumberFormat="1" applyFill="1" applyBorder="1" applyAlignment="1" applyProtection="1">
      <alignment/>
      <protection/>
    </xf>
    <xf numFmtId="164" fontId="2" fillId="0" borderId="26" xfId="0" applyFont="1" applyFill="1" applyBorder="1" applyAlignment="1" applyProtection="1">
      <alignment horizontal="center"/>
      <protection locked="0"/>
    </xf>
    <xf numFmtId="167" fontId="0" fillId="5" borderId="30" xfId="0" applyNumberFormat="1" applyFill="1" applyBorder="1" applyAlignment="1" applyProtection="1">
      <alignment/>
      <protection/>
    </xf>
    <xf numFmtId="167" fontId="0" fillId="5" borderId="31" xfId="0" applyNumberFormat="1" applyFill="1" applyBorder="1" applyAlignment="1" applyProtection="1">
      <alignment/>
      <protection/>
    </xf>
    <xf numFmtId="166" fontId="7" fillId="5" borderId="32" xfId="0" applyNumberFormat="1" applyFont="1" applyFill="1" applyBorder="1" applyAlignment="1" applyProtection="1">
      <alignment/>
      <protection/>
    </xf>
    <xf numFmtId="164" fontId="2" fillId="0" borderId="1" xfId="0" applyFont="1" applyBorder="1" applyAlignment="1" applyProtection="1">
      <alignment horizontal="left" indent="1"/>
      <protection/>
    </xf>
    <xf numFmtId="166" fontId="7" fillId="5" borderId="33" xfId="0" applyNumberFormat="1" applyFont="1" applyFill="1" applyBorder="1" applyAlignment="1" applyProtection="1">
      <alignment/>
      <protection/>
    </xf>
    <xf numFmtId="164" fontId="7" fillId="5" borderId="33" xfId="0" applyFont="1" applyFill="1" applyBorder="1" applyAlignment="1" applyProtection="1">
      <alignment horizontal="center"/>
      <protection/>
    </xf>
    <xf numFmtId="167" fontId="7" fillId="5" borderId="33" xfId="0" applyNumberFormat="1" applyFont="1" applyFill="1" applyBorder="1" applyAlignment="1" applyProtection="1">
      <alignment/>
      <protection/>
    </xf>
    <xf numFmtId="164" fontId="10" fillId="5" borderId="33" xfId="0" applyFont="1" applyFill="1" applyBorder="1" applyAlignment="1" applyProtection="1">
      <alignment/>
      <protection/>
    </xf>
    <xf numFmtId="164" fontId="10" fillId="0" borderId="22" xfId="0" applyFont="1" applyFill="1" applyBorder="1" applyAlignment="1" applyProtection="1">
      <alignment/>
      <protection/>
    </xf>
    <xf numFmtId="164" fontId="11" fillId="0" borderId="1" xfId="0" applyFont="1" applyBorder="1" applyAlignment="1" applyProtection="1">
      <alignment horizontal="left" vertical="center" indent="1"/>
      <protection/>
    </xf>
    <xf numFmtId="168" fontId="12" fillId="5" borderId="6" xfId="0" applyNumberFormat="1" applyFont="1" applyFill="1" applyBorder="1" applyAlignment="1" applyProtection="1">
      <alignment horizontal="left" vertical="center" indent="1"/>
      <protection/>
    </xf>
    <xf numFmtId="164" fontId="2" fillId="0" borderId="0" xfId="0" applyFont="1" applyAlignment="1" applyProtection="1">
      <alignment horizontal="left" vertical="center" indent="1"/>
      <protection/>
    </xf>
    <xf numFmtId="164" fontId="2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4" fontId="0" fillId="0" borderId="0" xfId="0" applyAlignment="1">
      <alignment vertical="center"/>
    </xf>
    <xf numFmtId="164" fontId="0" fillId="0" borderId="34" xfId="0" applyFont="1" applyBorder="1" applyAlignment="1">
      <alignment wrapText="1"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 applyProtection="1">
      <alignment/>
      <protection/>
    </xf>
    <xf numFmtId="164" fontId="2" fillId="0" borderId="20" xfId="0" applyFont="1" applyBorder="1" applyAlignment="1" applyProtection="1">
      <alignment/>
      <protection/>
    </xf>
    <xf numFmtId="164" fontId="13" fillId="0" borderId="13" xfId="0" applyFont="1" applyBorder="1" applyAlignment="1" applyProtection="1">
      <alignment vertical="top" wrapText="1"/>
      <protection/>
    </xf>
    <xf numFmtId="164" fontId="2" fillId="0" borderId="23" xfId="0" applyFont="1" applyBorder="1" applyAlignment="1" applyProtection="1">
      <alignment/>
      <protection/>
    </xf>
    <xf numFmtId="164" fontId="2" fillId="0" borderId="24" xfId="0" applyFont="1" applyBorder="1" applyAlignment="1" applyProtection="1">
      <alignment/>
      <protection/>
    </xf>
    <xf numFmtId="164" fontId="2" fillId="0" borderId="26" xfId="0" applyFont="1" applyBorder="1" applyAlignment="1" applyProtection="1">
      <alignment/>
      <protection/>
    </xf>
    <xf numFmtId="164" fontId="2" fillId="0" borderId="27" xfId="0" applyFont="1" applyBorder="1" applyAlignment="1" applyProtection="1">
      <alignment/>
      <protection/>
    </xf>
    <xf numFmtId="164" fontId="2" fillId="0" borderId="28" xfId="0" applyFont="1" applyBorder="1" applyAlignment="1" applyProtection="1">
      <alignment/>
      <protection/>
    </xf>
    <xf numFmtId="164" fontId="14" fillId="0" borderId="13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7" fontId="15" fillId="0" borderId="13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telak@foxklub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showGridLines="0" tabSelected="1" zoomScale="70" zoomScaleNormal="70" zoomScaleSheetLayoutView="75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14.57421875" style="1" customWidth="1"/>
    <col min="3" max="3" width="25.7109375" style="1" customWidth="1"/>
    <col min="4" max="4" width="12.28125" style="1" customWidth="1"/>
    <col min="5" max="5" width="9.140625" style="1" customWidth="1"/>
    <col min="6" max="6" width="12.8515625" style="1" customWidth="1"/>
    <col min="7" max="7" width="12.57421875" style="1" customWidth="1"/>
    <col min="8" max="8" width="9.8515625" style="1" customWidth="1"/>
    <col min="9" max="12" width="9.140625" style="1" customWidth="1"/>
    <col min="13" max="15" width="9.00390625" style="1" customWidth="1"/>
    <col min="16" max="16" width="11.28125" style="1" customWidth="1"/>
    <col min="17" max="17" width="11.00390625" style="1" customWidth="1"/>
    <col min="18" max="18" width="9.8515625" style="1" customWidth="1"/>
    <col min="19" max="19" width="10.8515625" style="1" customWidth="1"/>
    <col min="20" max="20" width="9.140625" style="1" customWidth="1"/>
    <col min="21" max="21" width="12.8515625" style="1" customWidth="1"/>
    <col min="22" max="22" width="13.57421875" style="1" customWidth="1"/>
    <col min="23" max="23" width="6.140625" style="1" customWidth="1"/>
    <col min="24" max="28" width="0" style="1" hidden="1" customWidth="1"/>
    <col min="29" max="29" width="5.140625" style="1" customWidth="1"/>
    <col min="30" max="255" width="9.140625" style="1" customWidth="1"/>
    <col min="256" max="16384" width="11.57421875" style="0" customWidth="1"/>
  </cols>
  <sheetData>
    <row r="1" spans="1:33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/>
      <c r="Y1"/>
      <c r="Z1"/>
      <c r="AA1"/>
      <c r="AB1"/>
      <c r="AC1" s="3"/>
      <c r="AD1" s="3"/>
      <c r="AE1" s="3"/>
      <c r="AF1" s="3"/>
      <c r="AG1" s="3"/>
    </row>
    <row r="2" spans="1:33" ht="40.5" customHeight="1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/>
      <c r="Y2"/>
      <c r="Z2"/>
      <c r="AA2"/>
      <c r="AB2"/>
      <c r="AC2" s="3"/>
      <c r="AD2" s="3"/>
      <c r="AE2" s="3"/>
      <c r="AF2" s="3"/>
      <c r="AG2" s="3"/>
    </row>
    <row r="3" spans="2:33" ht="12.75">
      <c r="B3" s="5" t="s">
        <v>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2</v>
      </c>
      <c r="R3" s="7"/>
      <c r="S3" s="8"/>
      <c r="T3" s="7" t="s">
        <v>3</v>
      </c>
      <c r="U3" s="9"/>
      <c r="V3" s="9"/>
      <c r="W3" s="10"/>
      <c r="X3"/>
      <c r="Y3"/>
      <c r="Z3"/>
      <c r="AA3"/>
      <c r="AB3"/>
      <c r="AC3" s="3"/>
      <c r="AD3" s="3"/>
      <c r="AE3" s="3"/>
      <c r="AF3" s="3"/>
      <c r="AG3" s="3"/>
    </row>
    <row r="4" spans="2:33" ht="12.75">
      <c r="B4" s="5" t="s">
        <v>4</v>
      </c>
      <c r="C4" s="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0"/>
      <c r="X4"/>
      <c r="Y4"/>
      <c r="Z4"/>
      <c r="AA4"/>
      <c r="AB4"/>
      <c r="AC4" s="3"/>
      <c r="AD4" s="3"/>
      <c r="AE4" s="3"/>
      <c r="AF4" s="3"/>
      <c r="AG4" s="3"/>
    </row>
    <row r="5" spans="2:33" ht="50.25" customHeight="1">
      <c r="B5" s="12" t="s">
        <v>5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0"/>
      <c r="X5"/>
      <c r="Y5"/>
      <c r="Z5"/>
      <c r="AA5"/>
      <c r="AB5"/>
      <c r="AC5" s="3"/>
      <c r="AD5" s="3"/>
      <c r="AE5" s="3"/>
      <c r="AF5" s="3"/>
      <c r="AG5" s="3"/>
    </row>
    <row r="6" spans="2:33" ht="17.25" customHeight="1">
      <c r="B6" s="14" t="s">
        <v>6</v>
      </c>
      <c r="C6" s="14"/>
      <c r="D6" s="15" t="str">
        <f>"Celkovou částku    "&amp;IF(H44&gt;0,H44,"&lt;částka&gt;")&amp;" Kč    uhraďte do pondělí 22. září 2014 na účet číslo  159 416 649/0300, variabilní symbol:  "&amp;IF(U3&gt;0,U3,"&lt;PSČ&gt;")&amp;"."</f>
        <v>Celkovou částku    &lt;částka&gt; Kč    uhraďte do pondělí 22. září 2014 na účet číslo  159 416 649/0300, variabilní symbol:  &lt;PSČ&gt;.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0"/>
      <c r="X6"/>
      <c r="Y6"/>
      <c r="Z6"/>
      <c r="AA6"/>
      <c r="AB6"/>
      <c r="AC6" s="3"/>
      <c r="AD6" s="3"/>
      <c r="AE6" s="3"/>
      <c r="AF6" s="3"/>
      <c r="AG6" s="3"/>
    </row>
    <row r="7" spans="2:33" ht="41.25" customHeight="1"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3"/>
      <c r="X7"/>
      <c r="Y7"/>
      <c r="Z7"/>
      <c r="AA7"/>
      <c r="AB7"/>
      <c r="AC7" s="3"/>
      <c r="AD7" s="3"/>
      <c r="AE7" s="3"/>
      <c r="AF7" s="3"/>
      <c r="AG7" s="3"/>
    </row>
    <row r="8" spans="2:33" ht="12.75">
      <c r="B8" s="17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"/>
      <c r="X8"/>
      <c r="Y8"/>
      <c r="Z8"/>
      <c r="AA8"/>
      <c r="AB8"/>
      <c r="AC8" s="3"/>
      <c r="AD8" s="3"/>
      <c r="AE8" s="3"/>
      <c r="AF8" s="3"/>
      <c r="AG8" s="3"/>
    </row>
    <row r="9" spans="2:33" ht="30.75" customHeight="1">
      <c r="B9" s="18" t="s">
        <v>9</v>
      </c>
      <c r="C9" s="18" t="s">
        <v>10</v>
      </c>
      <c r="D9" s="19" t="s">
        <v>11</v>
      </c>
      <c r="E9" s="20" t="s">
        <v>12</v>
      </c>
      <c r="F9" s="21" t="s">
        <v>13</v>
      </c>
      <c r="G9" s="21"/>
      <c r="H9" s="22" t="s">
        <v>14</v>
      </c>
      <c r="I9" s="23" t="s">
        <v>15</v>
      </c>
      <c r="J9" s="23"/>
      <c r="K9" s="24" t="s">
        <v>16</v>
      </c>
      <c r="L9" s="24"/>
      <c r="M9" s="24" t="s">
        <v>17</v>
      </c>
      <c r="N9" s="24"/>
      <c r="O9" s="25" t="s">
        <v>14</v>
      </c>
      <c r="P9" s="26" t="s">
        <v>18</v>
      </c>
      <c r="Q9" s="26"/>
      <c r="R9" s="26"/>
      <c r="S9" s="26"/>
      <c r="T9" s="26"/>
      <c r="U9" s="23" t="s">
        <v>14</v>
      </c>
      <c r="V9" s="27" t="s">
        <v>19</v>
      </c>
      <c r="W9" s="28"/>
      <c r="X9"/>
      <c r="Y9"/>
      <c r="Z9"/>
      <c r="AA9"/>
      <c r="AB9"/>
      <c r="AC9" s="3"/>
      <c r="AD9" s="3"/>
      <c r="AE9" s="3"/>
      <c r="AF9" s="3"/>
      <c r="AG9" s="3"/>
    </row>
    <row r="10" spans="2:33" ht="12.75">
      <c r="B10" s="18"/>
      <c r="C10" s="18"/>
      <c r="D10" s="19"/>
      <c r="E10" s="29" t="s">
        <v>20</v>
      </c>
      <c r="F10" s="30" t="s">
        <v>21</v>
      </c>
      <c r="G10" s="30" t="s">
        <v>22</v>
      </c>
      <c r="H10" s="31" t="s">
        <v>23</v>
      </c>
      <c r="I10" s="30" t="s">
        <v>24</v>
      </c>
      <c r="J10" s="30" t="s">
        <v>25</v>
      </c>
      <c r="K10" s="30" t="s">
        <v>24</v>
      </c>
      <c r="L10" s="30" t="s">
        <v>25</v>
      </c>
      <c r="M10" s="30" t="s">
        <v>24</v>
      </c>
      <c r="N10" s="30" t="s">
        <v>25</v>
      </c>
      <c r="O10" s="31" t="s">
        <v>26</v>
      </c>
      <c r="P10" s="31" t="s">
        <v>27</v>
      </c>
      <c r="Q10" s="31" t="s">
        <v>28</v>
      </c>
      <c r="R10" s="32" t="s">
        <v>29</v>
      </c>
      <c r="S10" s="32" t="s">
        <v>30</v>
      </c>
      <c r="T10" s="31" t="s">
        <v>31</v>
      </c>
      <c r="U10" s="31" t="s">
        <v>32</v>
      </c>
      <c r="V10" s="27"/>
      <c r="W10" s="28"/>
      <c r="X10" s="33" t="s">
        <v>33</v>
      </c>
      <c r="Y10" s="34" t="s">
        <v>34</v>
      </c>
      <c r="Z10" s="34" t="s">
        <v>35</v>
      </c>
      <c r="AA10" s="34" t="s">
        <v>36</v>
      </c>
      <c r="AB10" s="34" t="s">
        <v>37</v>
      </c>
      <c r="AC10" s="3"/>
      <c r="AD10" s="3"/>
      <c r="AE10" s="3"/>
      <c r="AF10" s="3"/>
      <c r="AG10" s="3"/>
    </row>
    <row r="11" spans="1:33" ht="12.75">
      <c r="A11" s="35" t="s">
        <v>38</v>
      </c>
      <c r="B11" s="36" t="s">
        <v>39</v>
      </c>
      <c r="C11" s="36" t="s">
        <v>40</v>
      </c>
      <c r="D11" s="36" t="s">
        <v>41</v>
      </c>
      <c r="E11" s="37" t="s">
        <v>42</v>
      </c>
      <c r="F11" s="38" t="s">
        <v>43</v>
      </c>
      <c r="G11" s="38" t="s">
        <v>43</v>
      </c>
      <c r="H11" s="39">
        <f>IF(AA11&gt;0,AA11*$D$66)+IF(AB11&gt;0,AB11*$D$67)+Y11</f>
        <v>240</v>
      </c>
      <c r="I11" s="38"/>
      <c r="J11" s="38"/>
      <c r="K11" s="38">
        <v>1</v>
      </c>
      <c r="L11" s="38">
        <v>1</v>
      </c>
      <c r="M11" s="38"/>
      <c r="N11" s="38"/>
      <c r="O11" s="40">
        <f>(I11*$D$62)+(J11*$D$62)+(K11*$D$63)+(L11*$D$63)+(M11*$D$64)+(N11*$D$64)</f>
        <v>300</v>
      </c>
      <c r="P11" s="38">
        <v>1</v>
      </c>
      <c r="Q11" s="38">
        <v>1</v>
      </c>
      <c r="R11" s="38">
        <v>1</v>
      </c>
      <c r="S11" s="38">
        <v>1</v>
      </c>
      <c r="T11" s="41"/>
      <c r="U11" s="42">
        <f>(P11*$D$68)+(Q11*$D$69)+(R11*$D$70)+(S11*$D$71)+(T11*$D$72)</f>
        <v>255</v>
      </c>
      <c r="V11" s="43">
        <f>SUM(H11,O11,U11)</f>
        <v>795</v>
      </c>
      <c r="W11" s="44"/>
      <c r="X11" s="45"/>
      <c r="Y11" s="46">
        <f>IF(UPPER(E11)="Z",$D$65,0)*(IF(ISBLANK(F11),0,1)+IF(ISBLANK(G11),0,1))</f>
        <v>0</v>
      </c>
      <c r="Z11" s="47">
        <f>IF(F11="",0,IF(F11="Nestartuji",0,1))+IF(G11="",0,IF(G11="Nestartuji",0,1))</f>
        <v>2</v>
      </c>
      <c r="AA11" s="48">
        <f>IF(ISNA(MATCH(F11,{"D12";"D14";"M12";"M14"},0)),0,1)+IF(ISNA(MATCH(G11,{"D12";"D14";"M12";"M14"},0)),0,1)</f>
        <v>2</v>
      </c>
      <c r="AB11" s="48">
        <f>IF(ISNA(MATCH(F11,{"D16";"D19";"D20";"D35";"M16";"M19";"M20";"M40";"M50";"M60"},0)),0,1)+IF(ISNA(MATCH(G11,{"D16";"D19";"D20";"D35";"M16";"M19";"M20";"M40";"M50";"M60"},0)),0,1)</f>
        <v>0</v>
      </c>
      <c r="AC11" s="3"/>
      <c r="AD11" s="3"/>
      <c r="AE11" s="3"/>
      <c r="AF11" s="3"/>
      <c r="AG11" s="3"/>
    </row>
    <row r="12" spans="1:33" s="66" customFormat="1" ht="12.75">
      <c r="A12" s="49" t="s">
        <v>44</v>
      </c>
      <c r="B12" s="50"/>
      <c r="C12" s="51"/>
      <c r="D12" s="51"/>
      <c r="E12" s="52"/>
      <c r="F12" s="53"/>
      <c r="G12" s="54"/>
      <c r="H12" s="55">
        <f>IF(AA12&gt;0,AA12*$D$66)+IF(AB12&gt;0,AB12*$D$67)+Y12</f>
        <v>0</v>
      </c>
      <c r="I12" s="56"/>
      <c r="J12" s="53"/>
      <c r="K12" s="53"/>
      <c r="L12" s="53"/>
      <c r="M12" s="53"/>
      <c r="N12" s="54"/>
      <c r="O12" s="57">
        <f>(I12*$D$62)+(J12*$D$62)+(K12*$D$63)+(L12*$D$63)+(M12*$D$64)+(N12*$D$64)</f>
        <v>0</v>
      </c>
      <c r="P12" s="56"/>
      <c r="Q12" s="53"/>
      <c r="R12" s="53"/>
      <c r="S12" s="53"/>
      <c r="T12" s="54"/>
      <c r="U12" s="58">
        <f>(P12*$D$68)+(Q12*$D$69)+(R12*$D$70)+(S12*$D$71)+(T12*$D$72)</f>
        <v>0</v>
      </c>
      <c r="V12" s="59">
        <f>SUM(H12,O12,U12)</f>
        <v>0</v>
      </c>
      <c r="W12" s="60"/>
      <c r="X12" s="61"/>
      <c r="Y12" s="62">
        <f>IF(UPPER(E12)="Z",$D$65,0)*(IF(ISBLANK(F12),0,1)+IF(ISBLANK(G12),0,1))</f>
        <v>0</v>
      </c>
      <c r="Z12" s="63">
        <f>IF(F12="",0,1)+IF(G12="",0,1)</f>
        <v>0</v>
      </c>
      <c r="AA12" s="64">
        <f>IF(ISNA(MATCH(F12,{"D12";"D14";"M12";"M14"},0)),0,1)+IF(ISNA(MATCH(G12,{"D12";"D14";"M12";"M14"},0)),0,1)</f>
        <v>0</v>
      </c>
      <c r="AB12" s="64">
        <f>IF(ISNA(MATCH(F12,{"D16";"D19";"D20";"D35";"D50";"D60";"M16";"M19";"M20";"M40";"M50";"M60";"M70"},0)),0,1)+IF(ISNA(MATCH(G12,{"D16";"D19";"D20";"D35";"D50";"D60";"M16";"M19";"M20";"M40";"M50";"M60";"M70"},0)),0,1)</f>
        <v>0</v>
      </c>
      <c r="AC12" s="65"/>
      <c r="AD12" s="65"/>
      <c r="AE12" s="65"/>
      <c r="AF12" s="65"/>
      <c r="AG12" s="65"/>
    </row>
    <row r="13" spans="1:33" ht="12.75">
      <c r="A13" s="49" t="s">
        <v>45</v>
      </c>
      <c r="B13" s="67"/>
      <c r="C13" s="68"/>
      <c r="D13" s="68"/>
      <c r="E13" s="69"/>
      <c r="F13" s="70"/>
      <c r="G13" s="71"/>
      <c r="H13" s="55">
        <f>IF(AA13&gt;0,AA13*$D$66)+IF(AB13&gt;0,AB13*$D$67)+Y13</f>
        <v>0</v>
      </c>
      <c r="I13" s="72"/>
      <c r="J13" s="70"/>
      <c r="K13" s="70"/>
      <c r="L13" s="70"/>
      <c r="M13" s="70"/>
      <c r="N13" s="71"/>
      <c r="O13" s="57">
        <f>(I13*$D$62)+(J13*$D$62)+(K13*$D$63)+(L13*$D$63)+(M13*$D$64)+(N13*$D$64)</f>
        <v>0</v>
      </c>
      <c r="P13" s="72"/>
      <c r="Q13" s="70"/>
      <c r="R13" s="70"/>
      <c r="S13" s="70"/>
      <c r="T13" s="71"/>
      <c r="U13" s="58">
        <f>(P13*$D$68)+(Q13*$D$69)+(R13*$D$70)+(S13*$D$71)+(T13*$D$72)</f>
        <v>0</v>
      </c>
      <c r="V13" s="73">
        <f>SUM(H13,O13,U13)</f>
        <v>0</v>
      </c>
      <c r="W13" s="60"/>
      <c r="X13" s="74"/>
      <c r="Y13" s="62">
        <f>IF(UPPER(E13)="Z",$D$65,0)*(IF(ISBLANK(F13),0,1)+IF(ISBLANK(G13),0,1))</f>
        <v>0</v>
      </c>
      <c r="Z13" s="63">
        <f>IF(F13="",0,1)+IF(G13="",0,1)</f>
        <v>0</v>
      </c>
      <c r="AA13" s="64">
        <f>IF(ISNA(MATCH(F13,{"D12";"D14";"M12";"M14"},0)),0,1)+IF(ISNA(MATCH(G13,{"D12";"D14";"M12";"M14"},0)),0,1)</f>
        <v>0</v>
      </c>
      <c r="AB13" s="64">
        <f>IF(ISNA(MATCH(F13,{"D16";"D19";"D20";"D35";"D50";"D60";"M16";"M19";"M20";"M40";"M50";"M60";"M70"},0)),0,1)+IF(ISNA(MATCH(G13,{"D16";"D19";"D20";"D35";"D50";"D60";"M16";"M19";"M20";"M40";"M50";"M60";"M70"},0)),0,1)</f>
        <v>0</v>
      </c>
      <c r="AC13" s="3"/>
      <c r="AD13" s="3"/>
      <c r="AE13" s="3"/>
      <c r="AF13" s="3"/>
      <c r="AG13" s="3"/>
    </row>
    <row r="14" spans="1:33" ht="12.75">
      <c r="A14" s="49" t="s">
        <v>46</v>
      </c>
      <c r="B14" s="67"/>
      <c r="C14" s="68"/>
      <c r="D14" s="68"/>
      <c r="E14" s="69"/>
      <c r="F14" s="70"/>
      <c r="G14" s="71"/>
      <c r="H14" s="55">
        <f>IF(AA14&gt;0,AA14*$D$66)+IF(AB14&gt;0,AB14*$D$67)+Y14</f>
        <v>0</v>
      </c>
      <c r="I14" s="72"/>
      <c r="J14" s="70"/>
      <c r="K14" s="70"/>
      <c r="L14" s="70"/>
      <c r="M14" s="70"/>
      <c r="N14" s="71"/>
      <c r="O14" s="57">
        <f>(I14*$D$62)+(J14*$D$62)+(K14*$D$63)+(L14*$D$63)+(M14*$D$64)+(N14*$D$64)</f>
        <v>0</v>
      </c>
      <c r="P14" s="72"/>
      <c r="Q14" s="70"/>
      <c r="R14" s="70"/>
      <c r="S14" s="70"/>
      <c r="T14" s="71"/>
      <c r="U14" s="58">
        <f>(P14*$D$68)+(Q14*$D$69)+(R14*$D$70)+(S14*$D$71)+(T14*$D$72)</f>
        <v>0</v>
      </c>
      <c r="V14" s="73">
        <f>SUM(H14,O14,U14)</f>
        <v>0</v>
      </c>
      <c r="W14" s="60"/>
      <c r="X14" s="74"/>
      <c r="Y14" s="62">
        <f>IF(UPPER(E14)="Z",$D$65,0)*(IF(ISBLANK(F14),0,1)+IF(ISBLANK(G14),0,1))</f>
        <v>0</v>
      </c>
      <c r="Z14" s="63">
        <f>IF(F14="",0,1)+IF(G14="",0,1)</f>
        <v>0</v>
      </c>
      <c r="AA14" s="64">
        <f>IF(ISNA(MATCH(F14,{"D12";"D14";"M12";"M14"},0)),0,1)+IF(ISNA(MATCH(G14,{"D12";"D14";"M12";"M14"},0)),0,1)</f>
        <v>0</v>
      </c>
      <c r="AB14" s="64">
        <f>IF(ISNA(MATCH(F14,{"D16";"D19";"D20";"D35";"D50";"D60";"M16";"M19";"M20";"M40";"M50";"M60";"M70"},0)),0,1)+IF(ISNA(MATCH(G14,{"D16";"D19";"D20";"D35";"D50";"D60";"M16";"M19";"M20";"M40";"M50";"M60";"M70"},0)),0,1)</f>
        <v>0</v>
      </c>
      <c r="AC14" s="3"/>
      <c r="AD14" s="3"/>
      <c r="AE14" s="3"/>
      <c r="AF14" s="3"/>
      <c r="AG14" s="3"/>
    </row>
    <row r="15" spans="1:33" ht="12.75">
      <c r="A15" s="49" t="s">
        <v>47</v>
      </c>
      <c r="B15" s="67"/>
      <c r="C15" s="68"/>
      <c r="D15" s="68"/>
      <c r="E15" s="69"/>
      <c r="F15" s="70"/>
      <c r="G15" s="71"/>
      <c r="H15" s="55">
        <f>IF(AA15&gt;0,AA15*$D$66)+IF(AB15&gt;0,AB15*$D$67)+Y15</f>
        <v>0</v>
      </c>
      <c r="I15" s="72"/>
      <c r="J15" s="70"/>
      <c r="K15" s="70"/>
      <c r="L15" s="70"/>
      <c r="M15" s="70"/>
      <c r="N15" s="71"/>
      <c r="O15" s="57">
        <f>(I15*$D$62)+(J15*$D$62)+(K15*$D$63)+(L15*$D$63)+(M15*$D$64)+(N15*$D$64)</f>
        <v>0</v>
      </c>
      <c r="P15" s="72"/>
      <c r="Q15" s="70"/>
      <c r="R15" s="70"/>
      <c r="S15" s="70"/>
      <c r="T15" s="71"/>
      <c r="U15" s="58">
        <f>(P15*$D$68)+(Q15*$D$69)+(R15*$D$70)+(S15*$D$71)+(T15*$D$72)</f>
        <v>0</v>
      </c>
      <c r="V15" s="73">
        <f>SUM(H15,O15,U15)</f>
        <v>0</v>
      </c>
      <c r="W15" s="60"/>
      <c r="X15" s="74"/>
      <c r="Y15" s="62">
        <f>IF(UPPER(E15)="Z",$D$65,0)*(IF(ISBLANK(F15),0,1)+IF(ISBLANK(G15),0,1))</f>
        <v>0</v>
      </c>
      <c r="Z15" s="63">
        <f>IF(F15="",0,1)+IF(G15="",0,1)</f>
        <v>0</v>
      </c>
      <c r="AA15" s="64">
        <f>IF(ISNA(MATCH(F15,{"D12";"D14";"M12";"M14"},0)),0,1)+IF(ISNA(MATCH(G15,{"D12";"D14";"M12";"M14"},0)),0,1)</f>
        <v>0</v>
      </c>
      <c r="AB15" s="64">
        <f>IF(ISNA(MATCH(F15,{"D16";"D19";"D20";"D35";"D50";"D60";"M16";"M19";"M20";"M40";"M50";"M60";"M70"},0)),0,1)+IF(ISNA(MATCH(G15,{"D16";"D19";"D20";"D35";"D50";"D60";"M16";"M19";"M20";"M40";"M50";"M60";"M70"},0)),0,1)</f>
        <v>0</v>
      </c>
      <c r="AC15" s="3"/>
      <c r="AD15" s="3"/>
      <c r="AE15" s="3"/>
      <c r="AF15" s="3"/>
      <c r="AG15" s="3"/>
    </row>
    <row r="16" spans="1:33" ht="12.75">
      <c r="A16" s="49" t="s">
        <v>48</v>
      </c>
      <c r="B16" s="67"/>
      <c r="C16" s="68"/>
      <c r="D16" s="68"/>
      <c r="E16" s="69"/>
      <c r="F16" s="70"/>
      <c r="G16" s="71"/>
      <c r="H16" s="55">
        <f>IF(AA16&gt;0,AA16*$D$66)+IF(AB16&gt;0,AB16*$D$67)+Y16</f>
        <v>0</v>
      </c>
      <c r="I16" s="72"/>
      <c r="J16" s="70"/>
      <c r="K16" s="70"/>
      <c r="L16" s="70"/>
      <c r="M16" s="70"/>
      <c r="N16" s="71"/>
      <c r="O16" s="57">
        <f>(I16*$D$62)+(J16*$D$62)+(K16*$D$63)+(L16*$D$63)+(M16*$D$64)+(N16*$D$64)</f>
        <v>0</v>
      </c>
      <c r="P16" s="72"/>
      <c r="Q16" s="70"/>
      <c r="R16" s="70"/>
      <c r="S16" s="70"/>
      <c r="T16" s="71"/>
      <c r="U16" s="58">
        <f>(P16*$D$68)+(Q16*$D$69)+(R16*$D$70)+(S16*$D$71)+(T16*$D$72)</f>
        <v>0</v>
      </c>
      <c r="V16" s="73">
        <f>SUM(H16,O16,U16)</f>
        <v>0</v>
      </c>
      <c r="W16" s="60"/>
      <c r="X16" s="74"/>
      <c r="Y16" s="62">
        <f>IF(UPPER(E16)="Z",$D$65,0)*(IF(ISBLANK(F16),0,1)+IF(ISBLANK(G16),0,1))</f>
        <v>0</v>
      </c>
      <c r="Z16" s="63">
        <f>IF(F16="",0,1)+IF(G16="",0,1)</f>
        <v>0</v>
      </c>
      <c r="AA16" s="64">
        <f>IF(ISNA(MATCH(F16,{"D12";"D14";"M12";"M14"},0)),0,1)+IF(ISNA(MATCH(G16,{"D12";"D14";"M12";"M14"},0)),0,1)</f>
        <v>0</v>
      </c>
      <c r="AB16" s="64">
        <f>IF(ISNA(MATCH(F16,{"D16";"D19";"D20";"D35";"D50";"D60";"M16";"M19";"M20";"M40";"M50";"M60";"M70"},0)),0,1)+IF(ISNA(MATCH(G16,{"D16";"D19";"D20";"D35";"D50";"D60";"M16";"M19";"M20";"M40";"M50";"M60";"M70"},0)),0,1)</f>
        <v>0</v>
      </c>
      <c r="AC16" s="3"/>
      <c r="AD16" s="3"/>
      <c r="AE16" s="3"/>
      <c r="AF16" s="3"/>
      <c r="AG16" s="3"/>
    </row>
    <row r="17" spans="1:33" ht="12.75">
      <c r="A17" s="49" t="s">
        <v>49</v>
      </c>
      <c r="B17" s="67"/>
      <c r="C17" s="68"/>
      <c r="D17" s="68"/>
      <c r="E17" s="69"/>
      <c r="F17" s="70"/>
      <c r="G17" s="71"/>
      <c r="H17" s="55">
        <f>IF(AA17&gt;0,AA17*$D$66)+IF(AB17&gt;0,AB17*$D$67)+Y17</f>
        <v>0</v>
      </c>
      <c r="I17" s="72"/>
      <c r="J17" s="70"/>
      <c r="K17" s="70"/>
      <c r="L17" s="70"/>
      <c r="M17" s="70"/>
      <c r="N17" s="71"/>
      <c r="O17" s="57">
        <f>(I17*$D$62)+(J17*$D$62)+(K17*$D$63)+(L17*$D$63)+(M17*$D$64)+(N17*$D$64)</f>
        <v>0</v>
      </c>
      <c r="P17" s="72"/>
      <c r="Q17" s="70"/>
      <c r="R17" s="70"/>
      <c r="S17" s="70"/>
      <c r="T17" s="71"/>
      <c r="U17" s="58">
        <f>(P17*$D$68)+(Q17*$D$69)+(R17*$D$70)+(S17*$D$71)+(T17*$D$72)</f>
        <v>0</v>
      </c>
      <c r="V17" s="73">
        <f>SUM(H17,O17,U17)</f>
        <v>0</v>
      </c>
      <c r="W17" s="60"/>
      <c r="X17" s="74"/>
      <c r="Y17" s="62">
        <f>IF(UPPER(E17)="Z",$D$65,0)*(IF(ISBLANK(F17),0,1)+IF(ISBLANK(G17),0,1))</f>
        <v>0</v>
      </c>
      <c r="Z17" s="63">
        <f>IF(F17="",0,1)+IF(G17="",0,1)</f>
        <v>0</v>
      </c>
      <c r="AA17" s="64">
        <f>IF(ISNA(MATCH(F17,{"D12";"D14";"M12";"M14"},0)),0,1)+IF(ISNA(MATCH(G17,{"D12";"D14";"M12";"M14"},0)),0,1)</f>
        <v>0</v>
      </c>
      <c r="AB17" s="64">
        <f>IF(ISNA(MATCH(F17,{"D16";"D19";"D20";"D35";"D50";"D60";"M16";"M19";"M20";"M40";"M50";"M60";"M70"},0)),0,1)+IF(ISNA(MATCH(G17,{"D16";"D19";"D20";"D35";"D50";"D60";"M16";"M19";"M20";"M40";"M50";"M60";"M70"},0)),0,1)</f>
        <v>0</v>
      </c>
      <c r="AC17" s="3"/>
      <c r="AD17" s="3"/>
      <c r="AE17" s="3"/>
      <c r="AF17" s="3"/>
      <c r="AG17" s="3"/>
    </row>
    <row r="18" spans="1:33" ht="12.75">
      <c r="A18" s="49" t="s">
        <v>50</v>
      </c>
      <c r="B18" s="67"/>
      <c r="C18" s="68"/>
      <c r="D18" s="68"/>
      <c r="E18" s="69"/>
      <c r="F18" s="70"/>
      <c r="G18" s="71"/>
      <c r="H18" s="55">
        <f>IF(AA18&gt;0,AA18*$D$66)+IF(AB18&gt;0,AB18*$D$67)+Y18</f>
        <v>0</v>
      </c>
      <c r="I18" s="72"/>
      <c r="J18" s="70"/>
      <c r="K18" s="70"/>
      <c r="L18" s="70"/>
      <c r="M18" s="70"/>
      <c r="N18" s="71"/>
      <c r="O18" s="57">
        <f>(I18*$D$62)+(J18*$D$62)+(K18*$D$63)+(L18*$D$63)+(M18*$D$64)+(N18*$D$64)</f>
        <v>0</v>
      </c>
      <c r="P18" s="72"/>
      <c r="Q18" s="70"/>
      <c r="R18" s="70"/>
      <c r="S18" s="70"/>
      <c r="T18" s="71"/>
      <c r="U18" s="58">
        <f>(P18*$D$68)+(Q18*$D$69)+(R18*$D$70)+(S18*$D$71)+(T18*$D$72)</f>
        <v>0</v>
      </c>
      <c r="V18" s="73">
        <f>SUM(H18,O18,U18)</f>
        <v>0</v>
      </c>
      <c r="W18" s="60"/>
      <c r="X18" s="74"/>
      <c r="Y18" s="62">
        <f>IF(UPPER(E18)="Z",$D$65,0)*(IF(ISBLANK(F18),0,1)+IF(ISBLANK(G18),0,1))</f>
        <v>0</v>
      </c>
      <c r="Z18" s="63">
        <f>IF(F18="",0,1)+IF(G18="",0,1)</f>
        <v>0</v>
      </c>
      <c r="AA18" s="64">
        <f>IF(ISNA(MATCH(F18,{"D12";"D14";"M12";"M14"},0)),0,1)+IF(ISNA(MATCH(G18,{"D12";"D14";"M12";"M14"},0)),0,1)</f>
        <v>0</v>
      </c>
      <c r="AB18" s="64">
        <f>IF(ISNA(MATCH(F18,{"D16";"D19";"D20";"D35";"D50";"D60";"M16";"M19";"M20";"M40";"M50";"M60";"M70"},0)),0,1)+IF(ISNA(MATCH(G18,{"D16";"D19";"D20";"D35";"D50";"D60";"M16";"M19";"M20";"M40";"M50";"M60";"M70"},0)),0,1)</f>
        <v>0</v>
      </c>
      <c r="AC18" s="3"/>
      <c r="AD18" s="3"/>
      <c r="AE18" s="3"/>
      <c r="AF18" s="3"/>
      <c r="AG18" s="3"/>
    </row>
    <row r="19" spans="1:33" ht="12.75">
      <c r="A19" s="49" t="s">
        <v>51</v>
      </c>
      <c r="B19" s="67"/>
      <c r="C19" s="68"/>
      <c r="D19" s="68"/>
      <c r="E19" s="69"/>
      <c r="F19" s="70"/>
      <c r="G19" s="71"/>
      <c r="H19" s="55">
        <f>IF(AA19&gt;0,AA19*$D$66)+IF(AB19&gt;0,AB19*$D$67)+Y19</f>
        <v>0</v>
      </c>
      <c r="I19" s="72"/>
      <c r="J19" s="70"/>
      <c r="K19" s="70"/>
      <c r="L19" s="70"/>
      <c r="M19" s="70"/>
      <c r="N19" s="71"/>
      <c r="O19" s="57">
        <f>(I19*$D$62)+(J19*$D$62)+(K19*$D$63)+(L19*$D$63)+(M19*$D$64)+(N19*$D$64)</f>
        <v>0</v>
      </c>
      <c r="P19" s="72"/>
      <c r="Q19" s="70"/>
      <c r="R19" s="70"/>
      <c r="S19" s="70"/>
      <c r="T19" s="71"/>
      <c r="U19" s="58">
        <f>(P19*$D$68)+(Q19*$D$69)+(R19*$D$70)+(S19*$D$71)+(T19*$D$72)</f>
        <v>0</v>
      </c>
      <c r="V19" s="73">
        <f>SUM(H19,O19,U19)</f>
        <v>0</v>
      </c>
      <c r="W19" s="60"/>
      <c r="X19" s="74"/>
      <c r="Y19" s="62">
        <f>IF(UPPER(E19)="Z",$D$65,0)*(IF(ISBLANK(F19),0,1)+IF(ISBLANK(G19),0,1))</f>
        <v>0</v>
      </c>
      <c r="Z19" s="63">
        <f>IF(F19="",0,1)+IF(G19="",0,1)</f>
        <v>0</v>
      </c>
      <c r="AA19" s="64">
        <f>IF(ISNA(MATCH(F19,{"D12";"D14";"M12";"M14"},0)),0,1)+IF(ISNA(MATCH(G19,{"D12";"D14";"M12";"M14"},0)),0,1)</f>
        <v>0</v>
      </c>
      <c r="AB19" s="64">
        <f>IF(ISNA(MATCH(F19,{"D16";"D19";"D20";"D35";"D50";"D60";"M16";"M19";"M20";"M40";"M50";"M60";"M70"},0)),0,1)+IF(ISNA(MATCH(G19,{"D16";"D19";"D20";"D35";"D50";"D60";"M16";"M19";"M20";"M40";"M50";"M60";"M70"},0)),0,1)</f>
        <v>0</v>
      </c>
      <c r="AC19" s="3"/>
      <c r="AD19" s="3"/>
      <c r="AE19" s="3"/>
      <c r="AF19" s="3"/>
      <c r="AG19" s="3"/>
    </row>
    <row r="20" spans="1:33" ht="12.75">
      <c r="A20" s="49" t="s">
        <v>52</v>
      </c>
      <c r="B20" s="67"/>
      <c r="C20" s="68"/>
      <c r="D20" s="68"/>
      <c r="E20" s="69"/>
      <c r="F20" s="70"/>
      <c r="G20" s="71"/>
      <c r="H20" s="55">
        <f>IF(AA20&gt;0,AA20*$D$66)+IF(AB20&gt;0,AB20*$D$67)+Y20</f>
        <v>0</v>
      </c>
      <c r="I20" s="72"/>
      <c r="J20" s="70"/>
      <c r="K20" s="70"/>
      <c r="L20" s="70"/>
      <c r="M20" s="70"/>
      <c r="N20" s="71"/>
      <c r="O20" s="57">
        <f>(I20*$D$62)+(J20*$D$62)+(K20*$D$63)+(L20*$D$63)+(M20*$D$64)+(N20*$D$64)</f>
        <v>0</v>
      </c>
      <c r="P20" s="72"/>
      <c r="Q20" s="70"/>
      <c r="R20" s="70"/>
      <c r="S20" s="70"/>
      <c r="T20" s="71"/>
      <c r="U20" s="58">
        <f>(P20*$D$68)+(Q20*$D$69)+(R20*$D$70)+(S20*$D$71)+(T20*$D$72)</f>
        <v>0</v>
      </c>
      <c r="V20" s="73">
        <f>SUM(H20,O20,U20)</f>
        <v>0</v>
      </c>
      <c r="W20" s="60"/>
      <c r="X20" s="74"/>
      <c r="Y20" s="62">
        <f>IF(UPPER(E20)="Z",$D$65,0)*(IF(ISBLANK(F20),0,1)+IF(ISBLANK(G20),0,1))</f>
        <v>0</v>
      </c>
      <c r="Z20" s="63">
        <f>IF(F20="",0,1)+IF(G20="",0,1)</f>
        <v>0</v>
      </c>
      <c r="AA20" s="64">
        <f>IF(ISNA(MATCH(F20,{"D12";"D14";"M12";"M14"},0)),0,1)+IF(ISNA(MATCH(G20,{"D12";"D14";"M12";"M14"},0)),0,1)</f>
        <v>0</v>
      </c>
      <c r="AB20" s="64">
        <f>IF(ISNA(MATCH(F20,{"D16";"D19";"D20";"D35";"D50";"D60";"M16";"M19";"M20";"M40";"M50";"M60";"M70"},0)),0,1)+IF(ISNA(MATCH(G20,{"D16";"D19";"D20";"D35";"D50";"D60";"M16";"M19";"M20";"M40";"M50";"M60";"M70"},0)),0,1)</f>
        <v>0</v>
      </c>
      <c r="AC20" s="3"/>
      <c r="AD20" s="3"/>
      <c r="AE20" s="3"/>
      <c r="AF20" s="3"/>
      <c r="AG20" s="3"/>
    </row>
    <row r="21" spans="1:33" ht="12.75">
      <c r="A21" s="49" t="s">
        <v>53</v>
      </c>
      <c r="B21" s="67"/>
      <c r="C21" s="68"/>
      <c r="D21" s="68"/>
      <c r="E21" s="69"/>
      <c r="F21" s="70"/>
      <c r="G21" s="71"/>
      <c r="H21" s="55">
        <f>IF(AA21&gt;0,AA21*$D$66)+IF(AB21&gt;0,AB21*$D$67)+Y21</f>
        <v>0</v>
      </c>
      <c r="I21" s="72"/>
      <c r="J21" s="70"/>
      <c r="K21" s="70"/>
      <c r="L21" s="70"/>
      <c r="M21" s="70"/>
      <c r="N21" s="71"/>
      <c r="O21" s="57">
        <f>(I21*$D$62)+(J21*$D$62)+(K21*$D$63)+(L21*$D$63)+(M21*$D$64)+(N21*$D$64)</f>
        <v>0</v>
      </c>
      <c r="P21" s="72"/>
      <c r="Q21" s="70"/>
      <c r="R21" s="70"/>
      <c r="S21" s="70"/>
      <c r="T21" s="71"/>
      <c r="U21" s="58">
        <f>(P21*$D$68)+(Q21*$D$69)+(R21*$D$70)+(S21*$D$71)+(T21*$D$72)</f>
        <v>0</v>
      </c>
      <c r="V21" s="73">
        <f>SUM(H21,O21,U21)</f>
        <v>0</v>
      </c>
      <c r="W21" s="60"/>
      <c r="X21" s="74"/>
      <c r="Y21" s="62">
        <f>IF(UPPER(E21)="Z",$D$65,0)*(IF(ISBLANK(F21),0,1)+IF(ISBLANK(G21),0,1))</f>
        <v>0</v>
      </c>
      <c r="Z21" s="63">
        <f>IF(F21="",0,1)+IF(G21="",0,1)</f>
        <v>0</v>
      </c>
      <c r="AA21" s="64">
        <f>IF(ISNA(MATCH(F21,{"D12";"D14";"M12";"M14"},0)),0,1)+IF(ISNA(MATCH(G21,{"D12";"D14";"M12";"M14"},0)),0,1)</f>
        <v>0</v>
      </c>
      <c r="AB21" s="64">
        <f>IF(ISNA(MATCH(F21,{"D16";"D19";"D20";"D35";"D50";"D60";"M16";"M19";"M20";"M40";"M50";"M60";"M70"},0)),0,1)+IF(ISNA(MATCH(G21,{"D16";"D19";"D20";"D35";"D50";"D60";"M16";"M19";"M20";"M40";"M50";"M60";"M70"},0)),0,1)</f>
        <v>0</v>
      </c>
      <c r="AC21" s="3"/>
      <c r="AD21" s="3"/>
      <c r="AE21" s="3"/>
      <c r="AF21" s="3"/>
      <c r="AG21" s="3"/>
    </row>
    <row r="22" spans="1:33" ht="12.75">
      <c r="A22" s="49" t="s">
        <v>54</v>
      </c>
      <c r="B22" s="67"/>
      <c r="C22" s="68"/>
      <c r="D22" s="68"/>
      <c r="E22" s="69"/>
      <c r="F22" s="70"/>
      <c r="G22" s="71"/>
      <c r="H22" s="55">
        <f>IF(AA22&gt;0,AA22*$D$66)+IF(AB22&gt;0,AB22*$D$67)+Y22</f>
        <v>0</v>
      </c>
      <c r="I22" s="72"/>
      <c r="J22" s="70"/>
      <c r="K22" s="70"/>
      <c r="L22" s="70"/>
      <c r="M22" s="70"/>
      <c r="N22" s="71"/>
      <c r="O22" s="57">
        <f>(I22*$D$62)+(J22*$D$62)+(K22*$D$63)+(L22*$D$63)+(M22*$D$64)+(N22*$D$64)</f>
        <v>0</v>
      </c>
      <c r="P22" s="72"/>
      <c r="Q22" s="70"/>
      <c r="R22" s="70"/>
      <c r="S22" s="70"/>
      <c r="T22" s="71"/>
      <c r="U22" s="58">
        <f>(P22*$D$68)+(Q22*$D$69)+(R22*$D$70)+(S22*$D$71)+(T22*$D$72)</f>
        <v>0</v>
      </c>
      <c r="V22" s="73">
        <f>SUM(H22,O22,U22)</f>
        <v>0</v>
      </c>
      <c r="W22" s="60"/>
      <c r="X22" s="74"/>
      <c r="Y22" s="62">
        <f>IF(UPPER(E22)="Z",$D$65,0)*(IF(ISBLANK(F22),0,1)+IF(ISBLANK(G22),0,1))</f>
        <v>0</v>
      </c>
      <c r="Z22" s="63">
        <f>IF(F22="",0,1)+IF(G22="",0,1)</f>
        <v>0</v>
      </c>
      <c r="AA22" s="64">
        <f>IF(ISNA(MATCH(F22,{"D12";"D14";"M12";"M14"},0)),0,1)+IF(ISNA(MATCH(G22,{"D12";"D14";"M12";"M14"},0)),0,1)</f>
        <v>0</v>
      </c>
      <c r="AB22" s="64">
        <f>IF(ISNA(MATCH(F22,{"D16";"D19";"D20";"D35";"D50";"D60";"M16";"M19";"M20";"M40";"M50";"M60";"M70"},0)),0,1)+IF(ISNA(MATCH(G22,{"D16";"D19";"D20";"D35";"D50";"D60";"M16";"M19";"M20";"M40";"M50";"M60";"M70"},0)),0,1)</f>
        <v>0</v>
      </c>
      <c r="AC22" s="3"/>
      <c r="AD22" s="3"/>
      <c r="AE22" s="3"/>
      <c r="AF22" s="3"/>
      <c r="AG22" s="3"/>
    </row>
    <row r="23" spans="1:33" ht="12.75">
      <c r="A23" s="49" t="s">
        <v>55</v>
      </c>
      <c r="B23" s="67"/>
      <c r="C23" s="68"/>
      <c r="D23" s="68"/>
      <c r="E23" s="69"/>
      <c r="F23" s="70"/>
      <c r="G23" s="71"/>
      <c r="H23" s="55">
        <f>IF(AA23&gt;0,AA23*$D$66)+IF(AB23&gt;0,AB23*$D$67)+Y23</f>
        <v>0</v>
      </c>
      <c r="I23" s="72"/>
      <c r="J23" s="70"/>
      <c r="K23" s="70"/>
      <c r="L23" s="70"/>
      <c r="M23" s="70"/>
      <c r="N23" s="71"/>
      <c r="O23" s="57">
        <f>(I23*$D$62)+(J23*$D$62)+(K23*$D$63)+(L23*$D$63)+(M23*$D$64)+(N23*$D$64)</f>
        <v>0</v>
      </c>
      <c r="P23" s="72"/>
      <c r="Q23" s="70"/>
      <c r="R23" s="70"/>
      <c r="S23" s="70"/>
      <c r="T23" s="71"/>
      <c r="U23" s="58">
        <f>(P23*$D$68)+(Q23*$D$69)+(R23*$D$70)+(S23*$D$71)+(T23*$D$72)</f>
        <v>0</v>
      </c>
      <c r="V23" s="73">
        <f>SUM(H23,O23,U23)</f>
        <v>0</v>
      </c>
      <c r="W23" s="60"/>
      <c r="X23" s="74"/>
      <c r="Y23" s="62">
        <f>IF(UPPER(E23)="Z",$D$65,0)*(IF(ISBLANK(F23),0,1)+IF(ISBLANK(G23),0,1))</f>
        <v>0</v>
      </c>
      <c r="Z23" s="63">
        <f>IF(F23="",0,1)+IF(G23="",0,1)</f>
        <v>0</v>
      </c>
      <c r="AA23" s="64">
        <f>IF(ISNA(MATCH(F23,{"D12";"D14";"M12";"M14"},0)),0,1)+IF(ISNA(MATCH(G23,{"D12";"D14";"M12";"M14"},0)),0,1)</f>
        <v>0</v>
      </c>
      <c r="AB23" s="64">
        <f>IF(ISNA(MATCH(F23,{"D16";"D19";"D20";"D35";"D50";"D60";"M16";"M19";"M20";"M40";"M50";"M60";"M70"},0)),0,1)+IF(ISNA(MATCH(G23,{"D16";"D19";"D20";"D35";"D50";"D60";"M16";"M19";"M20";"M40";"M50";"M60";"M70"},0)),0,1)</f>
        <v>0</v>
      </c>
      <c r="AC23" s="3"/>
      <c r="AD23" s="3"/>
      <c r="AE23" s="3"/>
      <c r="AF23" s="3"/>
      <c r="AG23" s="3"/>
    </row>
    <row r="24" spans="1:33" ht="12.75">
      <c r="A24" s="49" t="s">
        <v>56</v>
      </c>
      <c r="B24" s="75"/>
      <c r="C24" s="68"/>
      <c r="D24" s="68"/>
      <c r="E24" s="69"/>
      <c r="F24" s="70"/>
      <c r="G24" s="71"/>
      <c r="H24" s="55">
        <f>IF(AA24&gt;0,AA24*$D$66)+IF(AB24&gt;0,AB24*$D$67)+Y24</f>
        <v>0</v>
      </c>
      <c r="I24" s="72"/>
      <c r="J24" s="70"/>
      <c r="K24" s="70"/>
      <c r="L24" s="70"/>
      <c r="M24" s="70"/>
      <c r="N24" s="71"/>
      <c r="O24" s="57">
        <f>(I24*$D$62)+(J24*$D$62)+(K24*$D$63)+(L24*$D$63)+(M24*$D$64)+(N24*$D$64)</f>
        <v>0</v>
      </c>
      <c r="P24" s="72"/>
      <c r="Q24" s="70"/>
      <c r="R24" s="70"/>
      <c r="S24" s="70"/>
      <c r="T24" s="71"/>
      <c r="U24" s="58">
        <f>(P24*$D$68)+(Q24*$D$69)+(R24*$D$70)+(S24*$D$71)+(T24*$D$72)</f>
        <v>0</v>
      </c>
      <c r="V24" s="73">
        <f>SUM(H24,O24,U24)</f>
        <v>0</v>
      </c>
      <c r="W24" s="60"/>
      <c r="X24" s="74"/>
      <c r="Y24" s="62">
        <f>IF(UPPER(E24)="Z",$D$65,0)*(IF(ISBLANK(F24),0,1)+IF(ISBLANK(G24),0,1))</f>
        <v>0</v>
      </c>
      <c r="Z24" s="63">
        <f>IF(F24="",0,1)+IF(G24="",0,1)</f>
        <v>0</v>
      </c>
      <c r="AA24" s="64">
        <f>IF(ISNA(MATCH(F24,{"D12";"D14";"M12";"M14"},0)),0,1)+IF(ISNA(MATCH(G24,{"D12";"D14";"M12";"M14"},0)),0,1)</f>
        <v>0</v>
      </c>
      <c r="AB24" s="64">
        <f>IF(ISNA(MATCH(F24,{"D16";"D19";"D20";"D35";"D50";"D60";"M16";"M19";"M20";"M40";"M50";"M60";"M70"},0)),0,1)+IF(ISNA(MATCH(G24,{"D16";"D19";"D20";"D35";"D50";"D60";"M16";"M19";"M20";"M40";"M50";"M60";"M70"},0)),0,1)</f>
        <v>0</v>
      </c>
      <c r="AC24" s="3"/>
      <c r="AD24" s="3"/>
      <c r="AE24" s="3"/>
      <c r="AF24" s="3"/>
      <c r="AG24" s="3"/>
    </row>
    <row r="25" spans="1:33" ht="12.75">
      <c r="A25" s="49" t="s">
        <v>57</v>
      </c>
      <c r="B25" s="67"/>
      <c r="C25" s="68"/>
      <c r="D25" s="68"/>
      <c r="E25" s="69"/>
      <c r="F25" s="70"/>
      <c r="G25" s="71"/>
      <c r="H25" s="55">
        <f>IF(AA25&gt;0,AA25*$D$66)+IF(AB25&gt;0,AB25*$D$67)+Y25</f>
        <v>0</v>
      </c>
      <c r="I25" s="72"/>
      <c r="J25" s="70"/>
      <c r="K25" s="70"/>
      <c r="L25" s="70"/>
      <c r="M25" s="70"/>
      <c r="N25" s="71"/>
      <c r="O25" s="57">
        <f>(I25*$D$62)+(J25*$D$62)+(K25*$D$63)+(L25*$D$63)+(M25*$D$64)+(N25*$D$64)</f>
        <v>0</v>
      </c>
      <c r="P25" s="72"/>
      <c r="Q25" s="70"/>
      <c r="R25" s="70"/>
      <c r="S25" s="70"/>
      <c r="T25" s="71"/>
      <c r="U25" s="58">
        <f>(P25*$D$68)+(Q25*$D$69)+(R25*$D$70)+(S25*$D$71)+(T25*$D$72)</f>
        <v>0</v>
      </c>
      <c r="V25" s="73">
        <f>SUM(H25,O25,U25)</f>
        <v>0</v>
      </c>
      <c r="W25" s="60"/>
      <c r="X25" s="74"/>
      <c r="Y25" s="62">
        <f>IF(UPPER(E25)="Z",$D$65,0)*(IF(ISBLANK(F25),0,1)+IF(ISBLANK(G25),0,1))</f>
        <v>0</v>
      </c>
      <c r="Z25" s="63">
        <f>IF(F25="",0,1)+IF(G25="",0,1)</f>
        <v>0</v>
      </c>
      <c r="AA25" s="64">
        <f>IF(ISNA(MATCH(F25,{"D12";"D14";"M12";"M14"},0)),0,1)+IF(ISNA(MATCH(G25,{"D12";"D14";"M12";"M14"},0)),0,1)</f>
        <v>0</v>
      </c>
      <c r="AB25" s="64">
        <f>IF(ISNA(MATCH(F25,{"D16";"D19";"D20";"D35";"D50";"D60";"M16";"M19";"M20";"M40";"M50";"M60";"M70"},0)),0,1)+IF(ISNA(MATCH(G25,{"D16";"D19";"D20";"D35";"D50";"D60";"M16";"M19";"M20";"M40";"M50";"M60";"M70"},0)),0,1)</f>
        <v>0</v>
      </c>
      <c r="AC25" s="3"/>
      <c r="AD25" s="3"/>
      <c r="AE25" s="3"/>
      <c r="AF25" s="3"/>
      <c r="AG25" s="3"/>
    </row>
    <row r="26" spans="1:33" ht="12.75">
      <c r="A26" s="49" t="s">
        <v>58</v>
      </c>
      <c r="B26" s="67"/>
      <c r="C26" s="68"/>
      <c r="D26" s="68"/>
      <c r="E26" s="69"/>
      <c r="F26" s="70"/>
      <c r="G26" s="71"/>
      <c r="H26" s="55">
        <f>IF(AA26&gt;0,AA26*$D$66)+IF(AB26&gt;0,AB26*$D$67)+Y26</f>
        <v>0</v>
      </c>
      <c r="I26" s="72"/>
      <c r="J26" s="70"/>
      <c r="K26" s="70"/>
      <c r="L26" s="70"/>
      <c r="M26" s="70"/>
      <c r="N26" s="71"/>
      <c r="O26" s="57">
        <f>(I26*$D$62)+(J26*$D$62)+(K26*$D$63)+(L26*$D$63)+(M26*$D$64)+(N26*$D$64)</f>
        <v>0</v>
      </c>
      <c r="P26" s="72"/>
      <c r="Q26" s="70"/>
      <c r="R26" s="70"/>
      <c r="S26" s="70"/>
      <c r="T26" s="71"/>
      <c r="U26" s="58">
        <f>(P26*$D$68)+(Q26*$D$69)+(R26*$D$70)+(S26*$D$71)+(T26*$D$72)</f>
        <v>0</v>
      </c>
      <c r="V26" s="73">
        <f>SUM(H26,O26,U26)</f>
        <v>0</v>
      </c>
      <c r="W26" s="60"/>
      <c r="X26" s="74"/>
      <c r="Y26" s="62">
        <f>IF(UPPER(E26)="Z",$D$65,0)*(IF(ISBLANK(F26),0,1)+IF(ISBLANK(G26),0,1))</f>
        <v>0</v>
      </c>
      <c r="Z26" s="63">
        <f>IF(F26="",0,1)+IF(G26="",0,1)</f>
        <v>0</v>
      </c>
      <c r="AA26" s="64">
        <f>IF(ISNA(MATCH(F26,{"D12";"D14";"M12";"M14"},0)),0,1)+IF(ISNA(MATCH(G26,{"D12";"D14";"M12";"M14"},0)),0,1)</f>
        <v>0</v>
      </c>
      <c r="AB26" s="64">
        <f>IF(ISNA(MATCH(F26,{"D16";"D19";"D20";"D35";"D50";"D60";"M16";"M19";"M20";"M40";"M50";"M60";"M70"},0)),0,1)+IF(ISNA(MATCH(G26,{"D16";"D19";"D20";"D35";"D50";"D60";"M16";"M19";"M20";"M40";"M50";"M60";"M70"},0)),0,1)</f>
        <v>0</v>
      </c>
      <c r="AC26" s="3"/>
      <c r="AD26" s="3"/>
      <c r="AE26" s="3"/>
      <c r="AF26" s="3"/>
      <c r="AG26" s="3"/>
    </row>
    <row r="27" spans="1:33" ht="12.75">
      <c r="A27" s="49" t="s">
        <v>59</v>
      </c>
      <c r="B27" s="67"/>
      <c r="C27" s="68"/>
      <c r="D27" s="68"/>
      <c r="E27" s="69"/>
      <c r="F27" s="70"/>
      <c r="G27" s="71"/>
      <c r="H27" s="55">
        <f>IF(AA27&gt;0,AA27*$D$66)+IF(AB27&gt;0,AB27*$D$67)+Y27</f>
        <v>0</v>
      </c>
      <c r="I27" s="72"/>
      <c r="J27" s="70"/>
      <c r="K27" s="70"/>
      <c r="L27" s="70"/>
      <c r="M27" s="70"/>
      <c r="N27" s="71"/>
      <c r="O27" s="57">
        <f>(I27*$D$62)+(J27*$D$62)+(K27*$D$63)+(L27*$D$63)+(M27*$D$64)+(N27*$D$64)</f>
        <v>0</v>
      </c>
      <c r="P27" s="72"/>
      <c r="Q27" s="70"/>
      <c r="R27" s="70"/>
      <c r="S27" s="70"/>
      <c r="T27" s="71"/>
      <c r="U27" s="58">
        <f>(P27*$D$68)+(Q27*$D$69)+(R27*$D$70)+(S27*$D$71)+(T27*$D$72)</f>
        <v>0</v>
      </c>
      <c r="V27" s="73">
        <f>SUM(H27,O27,U27)</f>
        <v>0</v>
      </c>
      <c r="W27" s="60"/>
      <c r="X27" s="74"/>
      <c r="Y27" s="62">
        <f>IF(UPPER(E27)="Z",$D$65,0)*(IF(ISBLANK(F27),0,1)+IF(ISBLANK(G27),0,1))</f>
        <v>0</v>
      </c>
      <c r="Z27" s="63">
        <f>IF(F27="",0,1)+IF(G27="",0,1)</f>
        <v>0</v>
      </c>
      <c r="AA27" s="64">
        <f>IF(ISNA(MATCH(F27,{"D12";"D14";"M12";"M14"},0)),0,1)+IF(ISNA(MATCH(G27,{"D12";"D14";"M12";"M14"},0)),0,1)</f>
        <v>0</v>
      </c>
      <c r="AB27" s="64">
        <f>IF(ISNA(MATCH(F27,{"D16";"D19";"D20";"D35";"D50";"D60";"M16";"M19";"M20";"M40";"M50";"M60";"M70"},0)),0,1)+IF(ISNA(MATCH(G27,{"D16";"D19";"D20";"D35";"D50";"D60";"M16";"M19";"M20";"M40";"M50";"M60";"M70"},0)),0,1)</f>
        <v>0</v>
      </c>
      <c r="AC27" s="3"/>
      <c r="AD27" s="3"/>
      <c r="AE27" s="3"/>
      <c r="AF27" s="3"/>
      <c r="AG27" s="3"/>
    </row>
    <row r="28" spans="1:33" ht="12.75">
      <c r="A28" s="49" t="s">
        <v>60</v>
      </c>
      <c r="B28" s="67"/>
      <c r="C28" s="68"/>
      <c r="D28" s="68"/>
      <c r="E28" s="69"/>
      <c r="F28" s="70"/>
      <c r="G28" s="71"/>
      <c r="H28" s="55">
        <f>IF(AA28&gt;0,AA28*$D$66)+IF(AB28&gt;0,AB28*$D$67)+Y28</f>
        <v>0</v>
      </c>
      <c r="I28" s="72"/>
      <c r="J28" s="70"/>
      <c r="K28" s="70"/>
      <c r="L28" s="70"/>
      <c r="M28" s="70"/>
      <c r="N28" s="71"/>
      <c r="O28" s="57">
        <f>(I28*$D$62)+(J28*$D$62)+(K28*$D$63)+(L28*$D$63)+(M28*$D$64)+(N28*$D$64)</f>
        <v>0</v>
      </c>
      <c r="P28" s="72"/>
      <c r="Q28" s="70"/>
      <c r="R28" s="70"/>
      <c r="S28" s="70"/>
      <c r="T28" s="71"/>
      <c r="U28" s="58">
        <f>(P28*$D$68)+(Q28*$D$69)+(R28*$D$70)+(S28*$D$71)+(T28*$D$72)</f>
        <v>0</v>
      </c>
      <c r="V28" s="73">
        <f>SUM(H28,O28,U28)</f>
        <v>0</v>
      </c>
      <c r="W28" s="60"/>
      <c r="X28" s="74"/>
      <c r="Y28" s="62">
        <f>IF(UPPER(E28)="Z",$D$65,0)*(IF(ISBLANK(F28),0,1)+IF(ISBLANK(G28),0,1))</f>
        <v>0</v>
      </c>
      <c r="Z28" s="63">
        <f>IF(F28="",0,1)+IF(G28="",0,1)</f>
        <v>0</v>
      </c>
      <c r="AA28" s="64">
        <f>IF(ISNA(MATCH(F28,{"D12";"D14";"M12";"M14"},0)),0,1)+IF(ISNA(MATCH(G28,{"D12";"D14";"M12";"M14"},0)),0,1)</f>
        <v>0</v>
      </c>
      <c r="AB28" s="64">
        <f>IF(ISNA(MATCH(F28,{"D16";"D19";"D20";"D35";"D50";"D60";"M16";"M19";"M20";"M40";"M50";"M60";"M70"},0)),0,1)+IF(ISNA(MATCH(G28,{"D16";"D19";"D20";"D35";"D50";"D60";"M16";"M19";"M20";"M40";"M50";"M60";"M70"},0)),0,1)</f>
        <v>0</v>
      </c>
      <c r="AC28" s="3"/>
      <c r="AD28" s="3"/>
      <c r="AE28" s="3"/>
      <c r="AF28" s="3"/>
      <c r="AG28" s="3"/>
    </row>
    <row r="29" spans="1:33" ht="12.75">
      <c r="A29" s="49" t="s">
        <v>61</v>
      </c>
      <c r="B29" s="67"/>
      <c r="C29" s="68"/>
      <c r="D29" s="68"/>
      <c r="E29" s="69"/>
      <c r="F29" s="70"/>
      <c r="G29" s="71"/>
      <c r="H29" s="55">
        <f>IF(AA29&gt;0,AA29*$D$66)+IF(AB29&gt;0,AB29*$D$67)+Y29</f>
        <v>0</v>
      </c>
      <c r="I29" s="72"/>
      <c r="J29" s="70"/>
      <c r="K29" s="70"/>
      <c r="L29" s="70"/>
      <c r="M29" s="70"/>
      <c r="N29" s="71"/>
      <c r="O29" s="57">
        <f>(I29*$D$62)+(J29*$D$62)+(K29*$D$63)+(L29*$D$63)+(M29*$D$64)+(N29*$D$64)</f>
        <v>0</v>
      </c>
      <c r="P29" s="72"/>
      <c r="Q29" s="70"/>
      <c r="R29" s="70"/>
      <c r="S29" s="70"/>
      <c r="T29" s="71"/>
      <c r="U29" s="58">
        <f>(P29*$D$68)+(Q29*$D$69)+(R29*$D$70)+(S29*$D$71)+(T29*$D$72)</f>
        <v>0</v>
      </c>
      <c r="V29" s="73">
        <f>SUM(H29,O29,U29)</f>
        <v>0</v>
      </c>
      <c r="W29" s="60"/>
      <c r="X29" s="74"/>
      <c r="Y29" s="62">
        <f>IF(UPPER(E29)="Z",$D$65,0)*(IF(ISBLANK(F29),0,1)+IF(ISBLANK(G29),0,1))</f>
        <v>0</v>
      </c>
      <c r="Z29" s="63">
        <f>IF(F29="",0,1)+IF(G29="",0,1)</f>
        <v>0</v>
      </c>
      <c r="AA29" s="64">
        <f>IF(ISNA(MATCH(F29,{"D12";"D14";"M12";"M14"},0)),0,1)+IF(ISNA(MATCH(G29,{"D12";"D14";"M12";"M14"},0)),0,1)</f>
        <v>0</v>
      </c>
      <c r="AB29" s="64">
        <f>IF(ISNA(MATCH(F29,{"D16";"D19";"D20";"D35";"D50";"D60";"M16";"M19";"M20";"M40";"M50";"M60";"M70"},0)),0,1)+IF(ISNA(MATCH(G29,{"D16";"D19";"D20";"D35";"D50";"D60";"M16";"M19";"M20";"M40";"M50";"M60";"M70"},0)),0,1)</f>
        <v>0</v>
      </c>
      <c r="AC29" s="3"/>
      <c r="AD29" s="3"/>
      <c r="AE29" s="3"/>
      <c r="AF29" s="3"/>
      <c r="AG29" s="3"/>
    </row>
    <row r="30" spans="1:33" ht="12.75">
      <c r="A30" s="49" t="s">
        <v>62</v>
      </c>
      <c r="B30" s="67"/>
      <c r="C30" s="68"/>
      <c r="D30" s="68"/>
      <c r="E30" s="69"/>
      <c r="F30" s="70"/>
      <c r="G30" s="71"/>
      <c r="H30" s="55">
        <f>IF(AA30&gt;0,AA30*$D$66)+IF(AB30&gt;0,AB30*$D$67)+Y30</f>
        <v>0</v>
      </c>
      <c r="I30" s="72"/>
      <c r="J30" s="70"/>
      <c r="K30" s="70"/>
      <c r="L30" s="70"/>
      <c r="M30" s="70"/>
      <c r="N30" s="71"/>
      <c r="O30" s="57">
        <f>(I30*$D$62)+(J30*$D$62)+(K30*$D$63)+(L30*$D$63)+(M30*$D$64)+(N30*$D$64)</f>
        <v>0</v>
      </c>
      <c r="P30" s="72"/>
      <c r="Q30" s="70"/>
      <c r="R30" s="70"/>
      <c r="S30" s="70"/>
      <c r="T30" s="71"/>
      <c r="U30" s="58">
        <f>(P30*$D$68)+(Q30*$D$69)+(R30*$D$70)+(S30*$D$71)+(T30*$D$72)</f>
        <v>0</v>
      </c>
      <c r="V30" s="73">
        <f>SUM(H30,O30,U30)</f>
        <v>0</v>
      </c>
      <c r="W30" s="60"/>
      <c r="X30" s="74"/>
      <c r="Y30" s="62">
        <f>IF(UPPER(E30)="Z",$D$65,0)*(IF(ISBLANK(F30),0,1)+IF(ISBLANK(G30),0,1))</f>
        <v>0</v>
      </c>
      <c r="Z30" s="63">
        <f>IF(F30="",0,1)+IF(G30="",0,1)</f>
        <v>0</v>
      </c>
      <c r="AA30" s="64">
        <f>IF(ISNA(MATCH(F30,{"D12";"D14";"M12";"M14"},0)),0,1)+IF(ISNA(MATCH(G30,{"D12";"D14";"M12";"M14"},0)),0,1)</f>
        <v>0</v>
      </c>
      <c r="AB30" s="64">
        <f>IF(ISNA(MATCH(F30,{"D16";"D19";"D20";"D35";"D50";"D60";"M16";"M19";"M20";"M40";"M50";"M60";"M70"},0)),0,1)+IF(ISNA(MATCH(G30,{"D16";"D19";"D20";"D35";"D50";"D60";"M16";"M19";"M20";"M40";"M50";"M60";"M70"},0)),0,1)</f>
        <v>0</v>
      </c>
      <c r="AC30" s="3"/>
      <c r="AD30" s="3"/>
      <c r="AE30" s="3"/>
      <c r="AF30" s="3"/>
      <c r="AG30" s="3"/>
    </row>
    <row r="31" spans="1:33" ht="12.75">
      <c r="A31" s="49" t="s">
        <v>63</v>
      </c>
      <c r="B31" s="67"/>
      <c r="C31" s="68"/>
      <c r="D31" s="68"/>
      <c r="E31" s="69"/>
      <c r="F31" s="70"/>
      <c r="G31" s="71"/>
      <c r="H31" s="55">
        <f>IF(AA31&gt;0,AA31*$D$66)+IF(AB31&gt;0,AB31*$D$67)+Y31</f>
        <v>0</v>
      </c>
      <c r="I31" s="72"/>
      <c r="J31" s="70"/>
      <c r="K31" s="70"/>
      <c r="L31" s="70"/>
      <c r="M31" s="70"/>
      <c r="N31" s="71"/>
      <c r="O31" s="57">
        <f>(I31*$D$62)+(J31*$D$62)+(K31*$D$63)+(L31*$D$63)+(M31*$D$64)+(N31*$D$64)</f>
        <v>0</v>
      </c>
      <c r="P31" s="72"/>
      <c r="Q31" s="70"/>
      <c r="R31" s="70"/>
      <c r="S31" s="70"/>
      <c r="T31" s="71"/>
      <c r="U31" s="58">
        <f>(P31*$D$68)+(Q31*$D$69)+(R31*$D$70)+(S31*$D$71)+(T31*$D$72)</f>
        <v>0</v>
      </c>
      <c r="V31" s="73">
        <f>SUM(H31,O31,U31)</f>
        <v>0</v>
      </c>
      <c r="W31" s="60"/>
      <c r="X31" s="74"/>
      <c r="Y31" s="62">
        <f>IF(UPPER(E31)="Z",$D$65,0)*(IF(ISBLANK(F31),0,1)+IF(ISBLANK(G31),0,1))</f>
        <v>0</v>
      </c>
      <c r="Z31" s="63">
        <f>IF(F31="",0,1)+IF(G31="",0,1)</f>
        <v>0</v>
      </c>
      <c r="AA31" s="64">
        <f>IF(ISNA(MATCH(F31,{"D12";"D14";"M12";"M14"},0)),0,1)+IF(ISNA(MATCH(G31,{"D12";"D14";"M12";"M14"},0)),0,1)</f>
        <v>0</v>
      </c>
      <c r="AB31" s="64">
        <f>IF(ISNA(MATCH(F31,{"D16";"D19";"D20";"D35";"D50";"D60";"M16";"M19";"M20";"M40";"M50";"M60";"M70"},0)),0,1)+IF(ISNA(MATCH(G31,{"D16";"D19";"D20";"D35";"D50";"D60";"M16";"M19";"M20";"M40";"M50";"M60";"M70"},0)),0,1)</f>
        <v>0</v>
      </c>
      <c r="AC31" s="3"/>
      <c r="AD31" s="3"/>
      <c r="AE31" s="3"/>
      <c r="AF31" s="3"/>
      <c r="AG31" s="3"/>
    </row>
    <row r="32" spans="1:33" ht="12.75">
      <c r="A32" s="49" t="s">
        <v>64</v>
      </c>
      <c r="B32" s="67"/>
      <c r="C32" s="68"/>
      <c r="D32" s="68"/>
      <c r="E32" s="69"/>
      <c r="F32" s="70"/>
      <c r="G32" s="71"/>
      <c r="H32" s="55">
        <f>IF(AA32&gt;0,AA32*$D$66)+IF(AB32&gt;0,AB32*$D$67)+Y32</f>
        <v>0</v>
      </c>
      <c r="I32" s="72"/>
      <c r="J32" s="70"/>
      <c r="K32" s="70"/>
      <c r="L32" s="70"/>
      <c r="M32" s="70"/>
      <c r="N32" s="71"/>
      <c r="O32" s="57">
        <f>(I32*$D$62)+(J32*$D$62)+(K32*$D$63)+(L32*$D$63)+(M32*$D$64)+(N32*$D$64)</f>
        <v>0</v>
      </c>
      <c r="P32" s="72"/>
      <c r="Q32" s="70"/>
      <c r="R32" s="70"/>
      <c r="S32" s="70"/>
      <c r="T32" s="71"/>
      <c r="U32" s="58">
        <f>(P32*$D$68)+(Q32*$D$69)+(R32*$D$70)+(S32*$D$71)+(T32*$D$72)</f>
        <v>0</v>
      </c>
      <c r="V32" s="73">
        <f>SUM(H32,O32,U32)</f>
        <v>0</v>
      </c>
      <c r="W32" s="60"/>
      <c r="X32" s="74"/>
      <c r="Y32" s="62">
        <f>IF(UPPER(E32)="Z",$D$65,0)*(IF(ISBLANK(F32),0,1)+IF(ISBLANK(G32),0,1))</f>
        <v>0</v>
      </c>
      <c r="Z32" s="63">
        <f>IF(F32="",0,1)+IF(G32="",0,1)</f>
        <v>0</v>
      </c>
      <c r="AA32" s="64">
        <f>IF(ISNA(MATCH(F32,{"D12";"D14";"M12";"M14"},0)),0,1)+IF(ISNA(MATCH(G32,{"D12";"D14";"M12";"M14"},0)),0,1)</f>
        <v>0</v>
      </c>
      <c r="AB32" s="64">
        <f>IF(ISNA(MATCH(F32,{"D16";"D19";"D20";"D35";"D50";"D60";"M16";"M19";"M20";"M40";"M50";"M60";"M70"},0)),0,1)+IF(ISNA(MATCH(G32,{"D16";"D19";"D20";"D35";"D50";"D60";"M16";"M19";"M20";"M40";"M50";"M60";"M70"},0)),0,1)</f>
        <v>0</v>
      </c>
      <c r="AC32" s="3"/>
      <c r="AD32" s="3"/>
      <c r="AE32" s="3"/>
      <c r="AF32" s="3"/>
      <c r="AG32" s="3"/>
    </row>
    <row r="33" spans="1:33" ht="12.75">
      <c r="A33" s="49" t="s">
        <v>65</v>
      </c>
      <c r="B33" s="67"/>
      <c r="C33" s="68"/>
      <c r="D33" s="68"/>
      <c r="E33" s="69"/>
      <c r="F33" s="70"/>
      <c r="G33" s="71"/>
      <c r="H33" s="55">
        <f>IF(AA33&gt;0,AA33*$D$66)+IF(AB33&gt;0,AB33*$D$67)+Y33</f>
        <v>0</v>
      </c>
      <c r="I33" s="72"/>
      <c r="J33" s="70"/>
      <c r="K33" s="70"/>
      <c r="L33" s="70"/>
      <c r="M33" s="70"/>
      <c r="N33" s="71"/>
      <c r="O33" s="57">
        <f>(I33*$D$62)+(J33*$D$62)+(K33*$D$63)+(L33*$D$63)+(M33*$D$64)+(N33*$D$64)</f>
        <v>0</v>
      </c>
      <c r="P33" s="72"/>
      <c r="Q33" s="70"/>
      <c r="R33" s="70"/>
      <c r="S33" s="70"/>
      <c r="T33" s="71"/>
      <c r="U33" s="58">
        <f>(P33*$D$68)+(Q33*$D$69)+(R33*$D$70)+(S33*$D$71)+(T33*$D$72)</f>
        <v>0</v>
      </c>
      <c r="V33" s="73">
        <f>SUM(H33,O33,U33)</f>
        <v>0</v>
      </c>
      <c r="W33" s="60"/>
      <c r="X33" s="74"/>
      <c r="Y33" s="62">
        <f>IF(UPPER(E33)="Z",$D$65,0)*(IF(ISBLANK(F33),0,1)+IF(ISBLANK(G33),0,1))</f>
        <v>0</v>
      </c>
      <c r="Z33" s="63">
        <f>IF(F33="",0,1)+IF(G33="",0,1)</f>
        <v>0</v>
      </c>
      <c r="AA33" s="64">
        <f>IF(ISNA(MATCH(F33,{"D12";"D14";"M12";"M14"},0)),0,1)+IF(ISNA(MATCH(G33,{"D12";"D14";"M12";"M14"},0)),0,1)</f>
        <v>0</v>
      </c>
      <c r="AB33" s="64">
        <f>IF(ISNA(MATCH(F33,{"D16";"D19";"D20";"D35";"D50";"D60";"M16";"M19";"M20";"M40";"M50";"M60";"M70"},0)),0,1)+IF(ISNA(MATCH(G33,{"D16";"D19";"D20";"D35";"D50";"D60";"M16";"M19";"M20";"M40";"M50";"M60";"M70"},0)),0,1)</f>
        <v>0</v>
      </c>
      <c r="AC33" s="3"/>
      <c r="AD33" s="3"/>
      <c r="AE33" s="3"/>
      <c r="AF33" s="3"/>
      <c r="AG33" s="3"/>
    </row>
    <row r="34" spans="1:33" ht="12.75">
      <c r="A34" s="49" t="s">
        <v>66</v>
      </c>
      <c r="B34" s="75"/>
      <c r="C34" s="76"/>
      <c r="D34" s="68"/>
      <c r="E34" s="77"/>
      <c r="F34" s="70"/>
      <c r="G34" s="71"/>
      <c r="H34" s="55">
        <f>IF(AA34&gt;0,AA34*$D$66)+IF(AB34&gt;0,AB34*$D$67)+Y34</f>
        <v>0</v>
      </c>
      <c r="I34" s="72"/>
      <c r="J34" s="70"/>
      <c r="K34" s="70"/>
      <c r="L34" s="70"/>
      <c r="M34" s="70"/>
      <c r="N34" s="71"/>
      <c r="O34" s="57">
        <f>(I34*$D$62)+(J34*$D$62)+(K34*$D$63)+(L34*$D$63)+(M34*$D$64)+(N34*$D$64)</f>
        <v>0</v>
      </c>
      <c r="P34" s="72"/>
      <c r="Q34" s="70"/>
      <c r="R34" s="70"/>
      <c r="S34" s="70"/>
      <c r="T34" s="71"/>
      <c r="U34" s="58">
        <f>(P34*$D$68)+(Q34*$D$69)+(R34*$D$70)+(S34*$D$71)+(T34*$D$72)</f>
        <v>0</v>
      </c>
      <c r="V34" s="73">
        <f>SUM(H34,O34,U34)</f>
        <v>0</v>
      </c>
      <c r="W34" s="60"/>
      <c r="X34" s="74"/>
      <c r="Y34" s="62">
        <f>IF(UPPER(E34)="Z",$D$65,0)*(IF(ISBLANK(F34),0,1)+IF(ISBLANK(G34),0,1))</f>
        <v>0</v>
      </c>
      <c r="Z34" s="63">
        <f>IF(F34="",0,1)+IF(G34="",0,1)</f>
        <v>0</v>
      </c>
      <c r="AA34" s="64">
        <f>IF(ISNA(MATCH(F34,{"D12";"D14";"M12";"M14"},0)),0,1)+IF(ISNA(MATCH(G34,{"D12";"D14";"M12";"M14"},0)),0,1)</f>
        <v>0</v>
      </c>
      <c r="AB34" s="64">
        <f>IF(ISNA(MATCH(F34,{"D16";"D19";"D20";"D35";"D50";"D60";"M16";"M19";"M20";"M40";"M50";"M60";"M70"},0)),0,1)+IF(ISNA(MATCH(G34,{"D16";"D19";"D20";"D35";"D50";"D60";"M16";"M19";"M20";"M40";"M50";"M60";"M70"},0)),0,1)</f>
        <v>0</v>
      </c>
      <c r="AC34" s="3"/>
      <c r="AD34" s="3"/>
      <c r="AE34" s="3"/>
      <c r="AF34" s="3"/>
      <c r="AG34" s="3"/>
    </row>
    <row r="35" spans="1:33" ht="12.75">
      <c r="A35" s="49" t="s">
        <v>67</v>
      </c>
      <c r="B35" s="75"/>
      <c r="C35" s="76"/>
      <c r="D35" s="68"/>
      <c r="E35" s="77"/>
      <c r="F35" s="70"/>
      <c r="G35" s="71"/>
      <c r="H35" s="55">
        <f>IF(AA35&gt;0,AA35*$D$66)+IF(AB35&gt;0,AB35*$D$67)+Y35</f>
        <v>0</v>
      </c>
      <c r="I35" s="72"/>
      <c r="J35" s="70"/>
      <c r="K35" s="70"/>
      <c r="L35" s="70"/>
      <c r="M35" s="70"/>
      <c r="N35" s="71"/>
      <c r="O35" s="57">
        <f>(I35*$D$62)+(J35*$D$62)+(K35*$D$63)+(L35*$D$63)+(M35*$D$64)+(N35*$D$64)</f>
        <v>0</v>
      </c>
      <c r="P35" s="72"/>
      <c r="Q35" s="70"/>
      <c r="R35" s="70"/>
      <c r="S35" s="70"/>
      <c r="T35" s="71"/>
      <c r="U35" s="58">
        <f>(P35*$D$68)+(Q35*$D$69)+(R35*$D$70)+(S35*$D$71)+(T35*$D$72)</f>
        <v>0</v>
      </c>
      <c r="V35" s="73">
        <f>SUM(H35,O35,U35)</f>
        <v>0</v>
      </c>
      <c r="W35" s="60"/>
      <c r="X35" s="74"/>
      <c r="Y35" s="62">
        <f>IF(UPPER(E35)="Z",$D$65,0)*(IF(ISBLANK(F35),0,1)+IF(ISBLANK(G35),0,1))</f>
        <v>0</v>
      </c>
      <c r="Z35" s="63">
        <f>IF(F35="",0,1)+IF(G35="",0,1)</f>
        <v>0</v>
      </c>
      <c r="AA35" s="64">
        <f>IF(ISNA(MATCH(F35,{"D12";"D14";"M12";"M14"},0)),0,1)+IF(ISNA(MATCH(G35,{"D12";"D14";"M12";"M14"},0)),0,1)</f>
        <v>0</v>
      </c>
      <c r="AB35" s="64">
        <f>IF(ISNA(MATCH(F35,{"D16";"D19";"D20";"D35";"D50";"D60";"M16";"M19";"M20";"M40";"M50";"M60";"M70"},0)),0,1)+IF(ISNA(MATCH(G35,{"D16";"D19";"D20";"D35";"D50";"D60";"M16";"M19";"M20";"M40";"M50";"M60";"M70"},0)),0,1)</f>
        <v>0</v>
      </c>
      <c r="AC35" s="3"/>
      <c r="AD35" s="3"/>
      <c r="AE35" s="3"/>
      <c r="AF35" s="3"/>
      <c r="AG35" s="3"/>
    </row>
    <row r="36" spans="1:33" ht="12.75">
      <c r="A36" s="49" t="s">
        <v>68</v>
      </c>
      <c r="B36" s="75"/>
      <c r="C36" s="76"/>
      <c r="D36" s="68"/>
      <c r="E36" s="77"/>
      <c r="F36" s="70"/>
      <c r="G36" s="71"/>
      <c r="H36" s="55">
        <f>IF(AA36&gt;0,AA36*$D$66)+IF(AB36&gt;0,AB36*$D$67)+Y36</f>
        <v>0</v>
      </c>
      <c r="I36" s="72"/>
      <c r="J36" s="70"/>
      <c r="K36" s="70"/>
      <c r="L36" s="70"/>
      <c r="M36" s="70"/>
      <c r="N36" s="71"/>
      <c r="O36" s="57">
        <f>(I36*$D$62)+(J36*$D$62)+(K36*$D$63)+(L36*$D$63)+(M36*$D$64)+(N36*$D$64)</f>
        <v>0</v>
      </c>
      <c r="P36" s="72"/>
      <c r="Q36" s="70"/>
      <c r="R36" s="70"/>
      <c r="S36" s="70"/>
      <c r="T36" s="71"/>
      <c r="U36" s="58">
        <f>(P36*$D$68)+(Q36*$D$69)+(R36*$D$70)+(S36*$D$71)+(T36*$D$72)</f>
        <v>0</v>
      </c>
      <c r="V36" s="73">
        <f>SUM(H36,O36,U36)</f>
        <v>0</v>
      </c>
      <c r="W36" s="60"/>
      <c r="X36" s="74"/>
      <c r="Y36" s="62">
        <f>IF(UPPER(E36)="Z",$D$65,0)*(IF(ISBLANK(F36),0,1)+IF(ISBLANK(G36),0,1))</f>
        <v>0</v>
      </c>
      <c r="Z36" s="63">
        <f>IF(F36="",0,1)+IF(G36="",0,1)</f>
        <v>0</v>
      </c>
      <c r="AA36" s="64">
        <f>IF(ISNA(MATCH(F36,{"D12";"D14";"M12";"M14"},0)),0,1)+IF(ISNA(MATCH(G36,{"D12";"D14";"M12";"M14"},0)),0,1)</f>
        <v>0</v>
      </c>
      <c r="AB36" s="64">
        <f>IF(ISNA(MATCH(F36,{"D16";"D19";"D20";"D35";"D50";"D60";"M16";"M19";"M20";"M40";"M50";"M60";"M70"},0)),0,1)+IF(ISNA(MATCH(G36,{"D16";"D19";"D20";"D35";"D50";"D60";"M16";"M19";"M20";"M40";"M50";"M60";"M70"},0)),0,1)</f>
        <v>0</v>
      </c>
      <c r="AC36" s="3"/>
      <c r="AD36" s="3"/>
      <c r="AE36" s="3"/>
      <c r="AF36" s="3"/>
      <c r="AG36" s="3"/>
    </row>
    <row r="37" spans="1:33" ht="12.75">
      <c r="A37" s="49" t="s">
        <v>69</v>
      </c>
      <c r="B37" s="75"/>
      <c r="C37" s="76"/>
      <c r="D37" s="68"/>
      <c r="E37" s="77"/>
      <c r="F37" s="70"/>
      <c r="G37" s="71"/>
      <c r="H37" s="55">
        <f>IF(AA37&gt;0,AA37*$D$66)+IF(AB37&gt;0,AB37*$D$67)+Y37</f>
        <v>0</v>
      </c>
      <c r="I37" s="72"/>
      <c r="J37" s="70"/>
      <c r="K37" s="70"/>
      <c r="L37" s="70"/>
      <c r="M37" s="70"/>
      <c r="N37" s="71"/>
      <c r="O37" s="57">
        <f>(I37*$D$62)+(J37*$D$62)+(K37*$D$63)+(L37*$D$63)+(M37*$D$64)+(N37*$D$64)</f>
        <v>0</v>
      </c>
      <c r="P37" s="72"/>
      <c r="Q37" s="70"/>
      <c r="R37" s="70"/>
      <c r="S37" s="70"/>
      <c r="T37" s="71"/>
      <c r="U37" s="58">
        <f>(P37*$D$68)+(Q37*$D$69)+(R37*$D$70)+(S37*$D$71)+(T37*$D$72)</f>
        <v>0</v>
      </c>
      <c r="V37" s="73">
        <f>SUM(H37,O37,U37)</f>
        <v>0</v>
      </c>
      <c r="W37" s="60"/>
      <c r="X37" s="74"/>
      <c r="Y37" s="62">
        <f>IF(UPPER(E37)="Z",$D$65,0)*(IF(ISBLANK(F37),0,1)+IF(ISBLANK(G37),0,1))</f>
        <v>0</v>
      </c>
      <c r="Z37" s="63">
        <f>IF(F37="",0,1)+IF(G37="",0,1)</f>
        <v>0</v>
      </c>
      <c r="AA37" s="64">
        <f>IF(ISNA(MATCH(F37,{"D12";"D14";"M12";"M14"},0)),0,1)+IF(ISNA(MATCH(G37,{"D12";"D14";"M12";"M14"},0)),0,1)</f>
        <v>0</v>
      </c>
      <c r="AB37" s="64">
        <f>IF(ISNA(MATCH(F37,{"D16";"D19";"D20";"D35";"D50";"D60";"M16";"M19";"M20";"M40";"M50";"M60";"M70"},0)),0,1)+IF(ISNA(MATCH(G37,{"D16";"D19";"D20";"D35";"D50";"D60";"M16";"M19";"M20";"M40";"M50";"M60";"M70"},0)),0,1)</f>
        <v>0</v>
      </c>
      <c r="AC37" s="3"/>
      <c r="AD37" s="3"/>
      <c r="AE37" s="3"/>
      <c r="AF37" s="3"/>
      <c r="AG37" s="3"/>
    </row>
    <row r="38" spans="1:33" ht="12.75">
      <c r="A38" s="49" t="s">
        <v>70</v>
      </c>
      <c r="B38" s="75"/>
      <c r="C38" s="76"/>
      <c r="D38" s="68"/>
      <c r="E38" s="77"/>
      <c r="F38" s="70"/>
      <c r="G38" s="71"/>
      <c r="H38" s="55">
        <f>IF(AA38&gt;0,AA38*$D$66)+IF(AB38&gt;0,AB38*$D$67)+Y38</f>
        <v>0</v>
      </c>
      <c r="I38" s="72"/>
      <c r="J38" s="70"/>
      <c r="K38" s="70"/>
      <c r="L38" s="70"/>
      <c r="M38" s="70"/>
      <c r="N38" s="71"/>
      <c r="O38" s="57">
        <f>(I38*$D$62)+(J38*$D$62)+(K38*$D$63)+(L38*$D$63)+(M38*$D$64)+(N38*$D$64)</f>
        <v>0</v>
      </c>
      <c r="P38" s="72"/>
      <c r="Q38" s="70"/>
      <c r="R38" s="70"/>
      <c r="S38" s="70"/>
      <c r="T38" s="71"/>
      <c r="U38" s="58">
        <f>(P38*$D$68)+(Q38*$D$69)+(R38*$D$70)+(S38*$D$71)+(T38*$D$72)</f>
        <v>0</v>
      </c>
      <c r="V38" s="73">
        <f>SUM(H38,O38,U38)</f>
        <v>0</v>
      </c>
      <c r="W38" s="60"/>
      <c r="X38" s="74"/>
      <c r="Y38" s="62">
        <f>IF(UPPER(E38)="Z",$D$65,0)*(IF(ISBLANK(F38),0,1)+IF(ISBLANK(G38),0,1))</f>
        <v>0</v>
      </c>
      <c r="Z38" s="63">
        <f>IF(F38="",0,1)+IF(G38="",0,1)</f>
        <v>0</v>
      </c>
      <c r="AA38" s="64">
        <f>IF(ISNA(MATCH(F38,{"D12";"D14";"M12";"M14"},0)),0,1)+IF(ISNA(MATCH(G38,{"D12";"D14";"M12";"M14"},0)),0,1)</f>
        <v>0</v>
      </c>
      <c r="AB38" s="64">
        <f>IF(ISNA(MATCH(F38,{"D16";"D19";"D20";"D35";"D50";"D60";"M16";"M19";"M20";"M40";"M50";"M60";"M70"},0)),0,1)+IF(ISNA(MATCH(G38,{"D16";"D19";"D20";"D35";"D50";"D60";"M16";"M19";"M20";"M40";"M50";"M60";"M70"},0)),0,1)</f>
        <v>0</v>
      </c>
      <c r="AC38" s="3"/>
      <c r="AD38" s="3"/>
      <c r="AE38" s="3"/>
      <c r="AF38" s="3"/>
      <c r="AG38" s="3"/>
    </row>
    <row r="39" spans="1:33" ht="12.75">
      <c r="A39" s="49" t="s">
        <v>71</v>
      </c>
      <c r="B39" s="75"/>
      <c r="C39" s="76"/>
      <c r="D39" s="68"/>
      <c r="E39" s="77"/>
      <c r="F39" s="70"/>
      <c r="G39" s="71"/>
      <c r="H39" s="55">
        <f>IF(AA39&gt;0,AA39*$D$66)+IF(AB39&gt;0,AB39*$D$67)+Y39</f>
        <v>0</v>
      </c>
      <c r="I39" s="72"/>
      <c r="J39" s="70"/>
      <c r="K39" s="70"/>
      <c r="L39" s="70"/>
      <c r="M39" s="70"/>
      <c r="N39" s="71"/>
      <c r="O39" s="57">
        <f>(I39*$D$62)+(J39*$D$62)+(K39*$D$63)+(L39*$D$63)+(M39*$D$64)+(N39*$D$64)</f>
        <v>0</v>
      </c>
      <c r="P39" s="72"/>
      <c r="Q39" s="70"/>
      <c r="R39" s="70"/>
      <c r="S39" s="70"/>
      <c r="T39" s="71"/>
      <c r="U39" s="58">
        <f>(P39*$D$68)+(Q39*$D$69)+(R39*$D$70)+(S39*$D$71)+(T39*$D$72)</f>
        <v>0</v>
      </c>
      <c r="V39" s="73">
        <f>SUM(H39,O39,U39)</f>
        <v>0</v>
      </c>
      <c r="W39" s="60"/>
      <c r="X39" s="74"/>
      <c r="Y39" s="62">
        <f>IF(UPPER(E39)="Z",$D$65,0)*(IF(ISBLANK(F39),0,1)+IF(ISBLANK(G39),0,1))</f>
        <v>0</v>
      </c>
      <c r="Z39" s="63">
        <f>IF(F39="",0,1)+IF(G39="",0,1)</f>
        <v>0</v>
      </c>
      <c r="AA39" s="64">
        <f>IF(ISNA(MATCH(F39,{"D12";"D14";"M12";"M14"},0)),0,1)+IF(ISNA(MATCH(G39,{"D12";"D14";"M12";"M14"},0)),0,1)</f>
        <v>0</v>
      </c>
      <c r="AB39" s="64">
        <f>IF(ISNA(MATCH(F39,{"D16";"D19";"D20";"D35";"D50";"D60";"M16";"M19";"M20";"M40";"M50";"M60";"M70"},0)),0,1)+IF(ISNA(MATCH(G39,{"D16";"D19";"D20";"D35";"D50";"D60";"M16";"M19";"M20";"M40";"M50";"M60";"M70"},0)),0,1)</f>
        <v>0</v>
      </c>
      <c r="AC39" s="3"/>
      <c r="AD39" s="3"/>
      <c r="AE39" s="3"/>
      <c r="AF39" s="3"/>
      <c r="AG39" s="3"/>
    </row>
    <row r="40" spans="1:33" ht="12.75">
      <c r="A40" s="49" t="s">
        <v>72</v>
      </c>
      <c r="B40" s="75"/>
      <c r="C40" s="76"/>
      <c r="D40" s="68"/>
      <c r="E40" s="77"/>
      <c r="F40" s="70"/>
      <c r="G40" s="71"/>
      <c r="H40" s="55">
        <f>IF(AA40&gt;0,AA40*$D$66)+IF(AB40&gt;0,AB40*$D$67)+Y40</f>
        <v>0</v>
      </c>
      <c r="I40" s="72"/>
      <c r="J40" s="70"/>
      <c r="K40" s="70"/>
      <c r="L40" s="70"/>
      <c r="M40" s="70"/>
      <c r="N40" s="71"/>
      <c r="O40" s="57">
        <f>(I40*$D$62)+(J40*$D$62)+(K40*$D$63)+(L40*$D$63)+(M40*$D$64)+(N40*$D$64)</f>
        <v>0</v>
      </c>
      <c r="P40" s="72"/>
      <c r="Q40" s="70"/>
      <c r="R40" s="70"/>
      <c r="S40" s="70"/>
      <c r="T40" s="71"/>
      <c r="U40" s="58">
        <f>(P40*$D$68)+(Q40*$D$69)+(R40*$D$70)+(S40*$D$71)+(T40*$D$72)</f>
        <v>0</v>
      </c>
      <c r="V40" s="73">
        <f>SUM(H40,O40,U40)</f>
        <v>0</v>
      </c>
      <c r="W40" s="60"/>
      <c r="X40" s="74"/>
      <c r="Y40" s="62">
        <f>IF(UPPER(E40)="Z",$D$65,0)*(IF(ISBLANK(F40),0,1)+IF(ISBLANK(G40),0,1))</f>
        <v>0</v>
      </c>
      <c r="Z40" s="63">
        <f>IF(F40="",0,1)+IF(G40="",0,1)</f>
        <v>0</v>
      </c>
      <c r="AA40" s="64">
        <f>IF(ISNA(MATCH(F40,{"D12";"D14";"M12";"M14"},0)),0,1)+IF(ISNA(MATCH(G40,{"D12";"D14";"M12";"M14"},0)),0,1)</f>
        <v>0</v>
      </c>
      <c r="AB40" s="64">
        <f>IF(ISNA(MATCH(F40,{"D16";"D19";"D20";"D35";"D50";"D60";"M16";"M19";"M20";"M40";"M50";"M60";"M70"},0)),0,1)+IF(ISNA(MATCH(G40,{"D16";"D19";"D20";"D35";"D50";"D60";"M16";"M19";"M20";"M40";"M50";"M60";"M70"},0)),0,1)</f>
        <v>0</v>
      </c>
      <c r="AC40" s="3"/>
      <c r="AD40" s="3"/>
      <c r="AE40" s="3"/>
      <c r="AF40" s="3"/>
      <c r="AG40" s="3"/>
    </row>
    <row r="41" spans="1:33" ht="12.75">
      <c r="A41" s="49" t="s">
        <v>73</v>
      </c>
      <c r="B41" s="75"/>
      <c r="C41" s="76"/>
      <c r="D41" s="68"/>
      <c r="E41" s="77"/>
      <c r="F41" s="70"/>
      <c r="G41" s="71"/>
      <c r="H41" s="55">
        <f>IF(AA41&gt;0,AA41*$D$66)+IF(AB41&gt;0,AB41*$D$67)+Y41</f>
        <v>0</v>
      </c>
      <c r="I41" s="72"/>
      <c r="J41" s="70"/>
      <c r="K41" s="70"/>
      <c r="L41" s="70"/>
      <c r="M41" s="70"/>
      <c r="N41" s="71"/>
      <c r="O41" s="57">
        <f>(I41*$D$62)+(J41*$D$62)+(K41*$D$63)+(L41*$D$63)+(M41*$D$64)+(N41*$D$64)</f>
        <v>0</v>
      </c>
      <c r="P41" s="72"/>
      <c r="Q41" s="70"/>
      <c r="R41" s="70"/>
      <c r="S41" s="70"/>
      <c r="T41" s="71"/>
      <c r="U41" s="58">
        <f>(P41*$D$68)+(Q41*$D$69)+(R41*$D$70)+(S41*$D$71)+(T41*$D$72)</f>
        <v>0</v>
      </c>
      <c r="V41" s="73">
        <f>SUM(H41,O41,U41)</f>
        <v>0</v>
      </c>
      <c r="W41" s="60"/>
      <c r="X41" s="74"/>
      <c r="Y41" s="62">
        <f>IF(UPPER(E41)="Z",$D$65,0)*(IF(ISBLANK(F41),0,1)+IF(ISBLANK(G41),0,1))</f>
        <v>0</v>
      </c>
      <c r="Z41" s="63">
        <f>IF(F41="",0,1)+IF(G41="",0,1)</f>
        <v>0</v>
      </c>
      <c r="AA41" s="64">
        <f>IF(ISNA(MATCH(F41,{"D12";"D14";"M12";"M14"},0)),0,1)+IF(ISNA(MATCH(G41,{"D12";"D14";"M12";"M14"},0)),0,1)</f>
        <v>0</v>
      </c>
      <c r="AB41" s="64">
        <f>IF(ISNA(MATCH(F41,{"D16";"D19";"D20";"D35";"D50";"D60";"M16";"M19";"M20";"M40";"M50";"M60";"M70"},0)),0,1)+IF(ISNA(MATCH(G41,{"D16";"D19";"D20";"D35";"D50";"D60";"M16";"M19";"M20";"M40";"M50";"M60";"M70"},0)),0,1)</f>
        <v>0</v>
      </c>
      <c r="AC41" s="3"/>
      <c r="AD41" s="3"/>
      <c r="AE41" s="3"/>
      <c r="AF41" s="3"/>
      <c r="AG41" s="3"/>
    </row>
    <row r="42" spans="1:33" ht="12.75">
      <c r="A42" s="49" t="s">
        <v>74</v>
      </c>
      <c r="B42" s="78"/>
      <c r="C42" s="79"/>
      <c r="D42" s="80"/>
      <c r="E42" s="81"/>
      <c r="F42" s="82"/>
      <c r="G42" s="83"/>
      <c r="H42" s="84">
        <f>IF(AA42&gt;0,AA42*$D$66)+IF(AB42&gt;0,AB42*$D$67)+Y42</f>
        <v>0</v>
      </c>
      <c r="I42" s="85"/>
      <c r="J42" s="82"/>
      <c r="K42" s="82"/>
      <c r="L42" s="82"/>
      <c r="M42" s="82"/>
      <c r="N42" s="83"/>
      <c r="O42" s="86">
        <f>(I42*$D$62)+(J42*$D$62)+(K42*$D$63)+(L42*$D$63)+(M42*$D$64)+(N42*$D$64)</f>
        <v>0</v>
      </c>
      <c r="P42" s="85"/>
      <c r="Q42" s="82"/>
      <c r="R42" s="82"/>
      <c r="S42" s="82"/>
      <c r="T42" s="83"/>
      <c r="U42" s="87">
        <f>(P42*$D$68)+(Q42*$D$69)+(R42*$D$70)+(S42*$D$71)+(T42*$D$72)</f>
        <v>0</v>
      </c>
      <c r="V42" s="88">
        <f>SUM(H42,O42,U42)</f>
        <v>0</v>
      </c>
      <c r="W42" s="60"/>
      <c r="X42" s="74"/>
      <c r="Y42" s="62">
        <f>IF(UPPER(E42)="Z",$D$65,0)*(IF(ISBLANK(F42),0,1)+IF(ISBLANK(G42),0,1))</f>
        <v>0</v>
      </c>
      <c r="Z42" s="63">
        <f>IF(F42="",0,1)+IF(G42="",0,1)</f>
        <v>0</v>
      </c>
      <c r="AA42" s="64">
        <f>IF(ISNA(MATCH(F42,{"D12";"D14";"M12";"M14"},0)),0,1)+IF(ISNA(MATCH(G42,{"D12";"D14";"M12";"M14"},0)),0,1)</f>
        <v>0</v>
      </c>
      <c r="AB42" s="64">
        <f>IF(ISNA(MATCH(F42,{"D16";"D19";"D20";"D35";"D50";"D60";"M16";"M19";"M20";"M40";"M50";"M60";"M70"},0)),0,1)+IF(ISNA(MATCH(G42,{"D16";"D19";"D20";"D35";"D50";"D60";"M16";"M19";"M20";"M40";"M50";"M60";"M70"},0)),0,1)</f>
        <v>0</v>
      </c>
      <c r="AC42" s="3"/>
      <c r="AD42" s="3"/>
      <c r="AE42" s="3"/>
      <c r="AF42" s="3"/>
      <c r="AG42" s="3"/>
    </row>
    <row r="43" spans="2:33" ht="12.75">
      <c r="B43" s="89" t="s">
        <v>75</v>
      </c>
      <c r="C43" s="89"/>
      <c r="D43" s="89"/>
      <c r="E43" s="89"/>
      <c r="F43" s="89"/>
      <c r="G43" s="89"/>
      <c r="H43" s="90">
        <f>SUM(H12:H42)</f>
        <v>0</v>
      </c>
      <c r="I43" s="91">
        <f>SUM(I12:I42)</f>
        <v>0</v>
      </c>
      <c r="J43" s="91">
        <f>SUM(J12:J42)</f>
        <v>0</v>
      </c>
      <c r="K43" s="91">
        <f>SUM(K12:K42)</f>
        <v>0</v>
      </c>
      <c r="L43" s="91">
        <f>SUM(L12:L42)</f>
        <v>0</v>
      </c>
      <c r="M43" s="91">
        <f>SUM(M12:M42)</f>
        <v>0</v>
      </c>
      <c r="N43" s="91">
        <f>SUM(N12:N42)</f>
        <v>0</v>
      </c>
      <c r="O43" s="92">
        <f>SUM(O12:O42)</f>
        <v>0</v>
      </c>
      <c r="P43" s="91">
        <f>SUM(P12:P42)</f>
        <v>0</v>
      </c>
      <c r="Q43" s="91">
        <f>SUM(Q12:Q42)</f>
        <v>0</v>
      </c>
      <c r="R43" s="91">
        <f>SUM(R12:R42)</f>
        <v>0</v>
      </c>
      <c r="S43" s="91">
        <f>SUM(S12:S42)</f>
        <v>0</v>
      </c>
      <c r="T43" s="91">
        <f>SUM(T12:T42)</f>
        <v>0</v>
      </c>
      <c r="U43" s="92">
        <f>SUM(U12:U42)</f>
        <v>0</v>
      </c>
      <c r="V43" s="93"/>
      <c r="W43" s="94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256" s="99" customFormat="1" ht="30.75" customHeight="1">
      <c r="A44"/>
      <c r="B44" s="95" t="s">
        <v>76</v>
      </c>
      <c r="C44" s="95"/>
      <c r="D44" s="95"/>
      <c r="E44" s="95"/>
      <c r="F44" s="95"/>
      <c r="G44" s="95"/>
      <c r="H44" s="96">
        <f>SUM(V12:V42)</f>
        <v>0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IV44" s="100"/>
    </row>
    <row r="45" spans="2:3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:33" ht="39" customHeight="1">
      <c r="B46" s="4" t="s">
        <v>77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 customHeight="1">
      <c r="A47" s="101" t="s">
        <v>78</v>
      </c>
      <c r="B47" s="18" t="s">
        <v>9</v>
      </c>
      <c r="C47" s="18" t="s">
        <v>10</v>
      </c>
      <c r="D47" s="19" t="s">
        <v>11</v>
      </c>
      <c r="E47" s="20" t="s">
        <v>12</v>
      </c>
      <c r="F47" s="21" t="s">
        <v>13</v>
      </c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101"/>
      <c r="B48" s="18"/>
      <c r="C48" s="18"/>
      <c r="D48" s="19"/>
      <c r="E48" s="29" t="s">
        <v>20</v>
      </c>
      <c r="F48" s="30" t="s">
        <v>21</v>
      </c>
      <c r="G48" s="30" t="s">
        <v>22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 customHeight="1">
      <c r="A49" s="49" t="s">
        <v>44</v>
      </c>
      <c r="B49" s="102"/>
      <c r="C49" s="103"/>
      <c r="D49" s="103"/>
      <c r="E49" s="103"/>
      <c r="F49" s="103"/>
      <c r="G49" s="104"/>
      <c r="H49" s="3"/>
      <c r="I49" s="105" t="s">
        <v>79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49" t="s">
        <v>44</v>
      </c>
      <c r="B50" s="106"/>
      <c r="C50" s="74"/>
      <c r="D50" s="74"/>
      <c r="E50" s="74"/>
      <c r="F50" s="74"/>
      <c r="G50" s="107"/>
      <c r="H50" s="3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49" t="s">
        <v>44</v>
      </c>
      <c r="B51" s="108"/>
      <c r="C51" s="109"/>
      <c r="D51" s="109"/>
      <c r="E51" s="109"/>
      <c r="F51" s="109"/>
      <c r="G51" s="110"/>
      <c r="H51" s="3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:33" ht="12.75">
      <c r="B52" s="3"/>
      <c r="C52" s="3"/>
      <c r="D52" s="3"/>
      <c r="E52" s="3"/>
      <c r="F52" s="3"/>
      <c r="G52" s="3"/>
      <c r="H52" s="3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49" t="s">
        <v>45</v>
      </c>
      <c r="B53" s="102"/>
      <c r="C53" s="103"/>
      <c r="D53" s="103"/>
      <c r="E53" s="103"/>
      <c r="F53" s="103"/>
      <c r="G53" s="104"/>
      <c r="H53" s="3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>
      <c r="A54" s="49" t="s">
        <v>45</v>
      </c>
      <c r="B54" s="106"/>
      <c r="C54" s="74"/>
      <c r="D54" s="74"/>
      <c r="E54" s="74"/>
      <c r="F54" s="74"/>
      <c r="G54" s="107"/>
      <c r="H54" s="3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>
      <c r="A55" s="49" t="s">
        <v>45</v>
      </c>
      <c r="B55" s="108"/>
      <c r="C55" s="109"/>
      <c r="D55" s="109"/>
      <c r="E55" s="109"/>
      <c r="F55" s="109"/>
      <c r="G55" s="110"/>
      <c r="H55" s="3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:33" ht="12.75">
      <c r="B56" s="3"/>
      <c r="C56" s="3"/>
      <c r="D56" s="3"/>
      <c r="E56" s="3"/>
      <c r="F56" s="3"/>
      <c r="G56" s="3"/>
      <c r="H56" s="3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49" t="s">
        <v>46</v>
      </c>
      <c r="B57" s="102"/>
      <c r="C57" s="103"/>
      <c r="D57" s="103"/>
      <c r="E57" s="103"/>
      <c r="F57" s="103"/>
      <c r="G57" s="104"/>
      <c r="H57" s="3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49" t="s">
        <v>46</v>
      </c>
      <c r="B58" s="106"/>
      <c r="C58" s="74"/>
      <c r="D58" s="74"/>
      <c r="E58" s="74"/>
      <c r="F58" s="74"/>
      <c r="G58" s="107"/>
      <c r="H58" s="3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49" t="s">
        <v>46</v>
      </c>
      <c r="B59" s="108"/>
      <c r="C59" s="109"/>
      <c r="D59" s="109"/>
      <c r="E59" s="109"/>
      <c r="F59" s="109"/>
      <c r="G59" s="110"/>
      <c r="H59" s="3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:33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:33" ht="12.75">
      <c r="B61"/>
      <c r="C61" s="111" t="s">
        <v>80</v>
      </c>
      <c r="D61" s="111"/>
      <c r="E61" s="1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:21" ht="18" customHeight="1">
      <c r="B62" s="113"/>
      <c r="C62" s="74" t="s">
        <v>81</v>
      </c>
      <c r="D62" s="114">
        <v>190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2:4" ht="12.75">
      <c r="B63" s="113"/>
      <c r="C63" s="74" t="s">
        <v>82</v>
      </c>
      <c r="D63" s="114">
        <v>150</v>
      </c>
    </row>
    <row r="64" spans="2:4" ht="12.75">
      <c r="B64" s="113"/>
      <c r="C64" s="74" t="s">
        <v>83</v>
      </c>
      <c r="D64" s="114">
        <v>90</v>
      </c>
    </row>
    <row r="65" spans="2:4" ht="12.75">
      <c r="B65" s="113"/>
      <c r="C65" s="74" t="s">
        <v>84</v>
      </c>
      <c r="D65" s="114">
        <v>20</v>
      </c>
    </row>
    <row r="66" spans="2:4" ht="12.75">
      <c r="B66" s="113"/>
      <c r="C66" s="74" t="s">
        <v>85</v>
      </c>
      <c r="D66" s="114">
        <v>120</v>
      </c>
    </row>
    <row r="67" spans="2:4" ht="12.75">
      <c r="B67" s="113"/>
      <c r="C67" s="74" t="s">
        <v>86</v>
      </c>
      <c r="D67" s="114">
        <v>160</v>
      </c>
    </row>
    <row r="68" spans="2:4" ht="12.75">
      <c r="B68" s="113"/>
      <c r="C68" s="61" t="s">
        <v>87</v>
      </c>
      <c r="D68" s="114">
        <v>50</v>
      </c>
    </row>
    <row r="69" spans="2:4" ht="12.75">
      <c r="B69" s="113"/>
      <c r="C69" s="74" t="s">
        <v>88</v>
      </c>
      <c r="D69" s="114">
        <v>75</v>
      </c>
    </row>
    <row r="70" spans="2:4" ht="12.75">
      <c r="B70" s="113"/>
      <c r="C70" s="74" t="s">
        <v>89</v>
      </c>
      <c r="D70" s="114">
        <v>80</v>
      </c>
    </row>
    <row r="71" spans="2:4" ht="12.75">
      <c r="B71" s="113"/>
      <c r="C71" s="74" t="s">
        <v>90</v>
      </c>
      <c r="D71" s="114">
        <v>50</v>
      </c>
    </row>
    <row r="72" spans="2:4" ht="12.75">
      <c r="B72" s="113"/>
      <c r="C72" s="74" t="s">
        <v>91</v>
      </c>
      <c r="D72" s="114">
        <v>80</v>
      </c>
    </row>
    <row r="73" spans="2:4" ht="12.75">
      <c r="B73" s="113"/>
      <c r="C73" s="113"/>
      <c r="D73" s="113"/>
    </row>
    <row r="74" spans="2:4" ht="12.75">
      <c r="B74" s="113"/>
      <c r="C74" s="113"/>
      <c r="D74" s="113"/>
    </row>
  </sheetData>
  <sheetProtection selectLockedCells="1" selectUnlockedCells="1"/>
  <mergeCells count="34">
    <mergeCell ref="A1:V1"/>
    <mergeCell ref="B2:V2"/>
    <mergeCell ref="B3:C3"/>
    <mergeCell ref="D3:P3"/>
    <mergeCell ref="Q3:R3"/>
    <mergeCell ref="U3:V3"/>
    <mergeCell ref="B4:C4"/>
    <mergeCell ref="D4:V4"/>
    <mergeCell ref="B5:C5"/>
    <mergeCell ref="D5:V5"/>
    <mergeCell ref="B6:C6"/>
    <mergeCell ref="D6:V6"/>
    <mergeCell ref="B7:V7"/>
    <mergeCell ref="B8:V8"/>
    <mergeCell ref="B9:B10"/>
    <mergeCell ref="C9:C10"/>
    <mergeCell ref="D9:D10"/>
    <mergeCell ref="F9:G9"/>
    <mergeCell ref="I9:J9"/>
    <mergeCell ref="K9:L9"/>
    <mergeCell ref="M9:N9"/>
    <mergeCell ref="P9:T9"/>
    <mergeCell ref="V9:V10"/>
    <mergeCell ref="B43:G43"/>
    <mergeCell ref="B44:G44"/>
    <mergeCell ref="H44:V44"/>
    <mergeCell ref="B46:V46"/>
    <mergeCell ref="A47:A48"/>
    <mergeCell ref="B47:B48"/>
    <mergeCell ref="C47:C48"/>
    <mergeCell ref="D47:D48"/>
    <mergeCell ref="F47:G47"/>
    <mergeCell ref="I49:V59"/>
    <mergeCell ref="C61:D61"/>
  </mergeCells>
  <dataValidations count="3">
    <dataValidation type="list" operator="equal" allowBlank="1" sqref="I11:N42 P11:T42">
      <formula1>",0,1"</formula1>
    </dataValidation>
    <dataValidation type="list" operator="equal" allowBlank="1" sqref="F11:G11">
      <formula1>",D12,D14,D16,D19,D20,D35,D50,M12,M14,M16,M19,M20,M40,M50,M60,Nestartuji"</formula1>
    </dataValidation>
    <dataValidation type="list" operator="equal" allowBlank="1" sqref="F12:G42">
      <formula1>",D12,D14,D16,D19,D20,D35,D50,D60,M12,M14,M16,M19,M20,M40,M50,M60,M70,Nestartuji"</formula1>
    </dataValidation>
  </dataValidations>
  <hyperlinks>
    <hyperlink ref="B8" r:id="rId1" display="Vyplněný formulář zašlete emailem na adresu pratelak@foxklub.cz. Pokud nebude příjem do tří dnů potvrzen, neváhejte nás kontaktovat !"/>
  </hyperlinks>
  <printOptions/>
  <pageMargins left="0.6375" right="0.47847222222222224" top="0.38819444444444445" bottom="0.33819444444444446" header="0.5118055555555555" footer="0.5118055555555555"/>
  <pageSetup horizontalDpi="300" verticalDpi="300" orientation="landscape" paperSize="9" scale="59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2014-08-09T08:57:14Z</dcterms:modified>
  <cp:category/>
  <cp:version/>
  <cp:contentType/>
  <cp:contentStatus/>
  <cp:revision>3</cp:revision>
</cp:coreProperties>
</file>